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ccrea\Dropbox\"/>
    </mc:Choice>
  </mc:AlternateContent>
  <bookViews>
    <workbookView xWindow="0" yWindow="0" windowWidth="19200" windowHeight="8235" activeTab="5"/>
  </bookViews>
  <sheets>
    <sheet name="magData" sheetId="1" r:id="rId1"/>
    <sheet name="Layout Image" sheetId="6" r:id="rId2"/>
    <sheet name="V_T Series" sheetId="2" r:id="rId3"/>
    <sheet name="S Series" sheetId="4" r:id="rId4"/>
    <sheet name="TableTop" sheetId="5" r:id="rId5"/>
    <sheet name="B Series" sheetId="7" r:id="rId6"/>
  </sheets>
  <calcPr calcId="152511"/>
</workbook>
</file>

<file path=xl/calcChain.xml><?xml version="1.0" encoding="utf-8"?>
<calcChain xmlns="http://schemas.openxmlformats.org/spreadsheetml/2006/main">
  <c r="M14" i="7" l="1"/>
  <c r="J6" i="7"/>
  <c r="K6" i="7"/>
  <c r="L6" i="7"/>
  <c r="M6" i="7"/>
  <c r="N6" i="7"/>
  <c r="O6" i="7"/>
  <c r="J7" i="7"/>
  <c r="K7" i="7"/>
  <c r="L7" i="7"/>
  <c r="M7" i="7"/>
  <c r="N7" i="7"/>
  <c r="O7" i="7"/>
  <c r="J8" i="7"/>
  <c r="J9" i="7"/>
  <c r="J10" i="7"/>
  <c r="J12" i="7"/>
  <c r="K12" i="7"/>
  <c r="L12" i="7"/>
  <c r="M12" i="7"/>
  <c r="N12" i="7"/>
  <c r="O12" i="7"/>
  <c r="J13" i="7"/>
  <c r="K13" i="7"/>
  <c r="L13" i="7"/>
  <c r="M13" i="7"/>
  <c r="N13" i="7"/>
  <c r="O13" i="7"/>
  <c r="J14" i="7"/>
  <c r="K14" i="7"/>
  <c r="L14" i="7"/>
  <c r="N14" i="7"/>
  <c r="O14" i="7"/>
  <c r="J15" i="7"/>
  <c r="J16" i="7"/>
  <c r="J17" i="7"/>
  <c r="O5" i="7"/>
  <c r="N5" i="7"/>
  <c r="M5" i="7"/>
  <c r="K5" i="7"/>
  <c r="J5" i="7"/>
  <c r="L5" i="7" s="1"/>
  <c r="I6" i="7"/>
  <c r="I7" i="7"/>
  <c r="I8" i="7"/>
  <c r="I9" i="7"/>
  <c r="I10" i="7"/>
  <c r="I12" i="7"/>
  <c r="I13" i="7"/>
  <c r="I14" i="7"/>
  <c r="I15" i="7"/>
  <c r="I16" i="7"/>
  <c r="I17" i="7"/>
  <c r="I5" i="7"/>
  <c r="G12" i="7"/>
  <c r="H12" i="7"/>
  <c r="G13" i="7"/>
  <c r="H13" i="7"/>
  <c r="G14" i="7"/>
  <c r="H14" i="7"/>
  <c r="F12" i="7"/>
  <c r="F13" i="7"/>
  <c r="F14" i="7"/>
  <c r="G5" i="7"/>
  <c r="H5" i="7"/>
  <c r="G6" i="7"/>
  <c r="H6" i="7"/>
  <c r="F5" i="7"/>
  <c r="F6" i="7"/>
  <c r="G7" i="7"/>
  <c r="H7" i="7"/>
  <c r="F7" i="7"/>
  <c r="D17" i="7"/>
  <c r="E17" i="7"/>
  <c r="C17" i="7"/>
  <c r="C16" i="7"/>
  <c r="D16" i="7"/>
  <c r="E16" i="7"/>
  <c r="D15" i="7"/>
  <c r="E15" i="7"/>
  <c r="C15" i="7"/>
  <c r="C13" i="7"/>
  <c r="D13" i="7"/>
  <c r="E13" i="7"/>
  <c r="C14" i="7"/>
  <c r="D14" i="7"/>
  <c r="E14" i="7"/>
  <c r="D12" i="7"/>
  <c r="E12" i="7"/>
  <c r="C12" i="7"/>
  <c r="D9" i="7"/>
  <c r="E9" i="7"/>
  <c r="C9" i="7"/>
  <c r="C6" i="7"/>
  <c r="D6" i="7"/>
  <c r="E6" i="7"/>
  <c r="C7" i="7"/>
  <c r="D7" i="7"/>
  <c r="E7" i="7"/>
  <c r="C8" i="7"/>
  <c r="D8" i="7"/>
  <c r="E8" i="7"/>
  <c r="C10" i="7"/>
  <c r="D10" i="7"/>
  <c r="E10" i="7"/>
  <c r="D5" i="7"/>
  <c r="E5" i="7"/>
  <c r="C5" i="7"/>
  <c r="G5" i="4"/>
  <c r="H5" i="4"/>
  <c r="G6" i="4"/>
  <c r="H6" i="4"/>
  <c r="G7" i="4"/>
  <c r="H7" i="4"/>
  <c r="G8" i="4"/>
  <c r="H8" i="4"/>
  <c r="G9" i="4"/>
  <c r="H9" i="4"/>
  <c r="F6" i="4"/>
  <c r="F7" i="4"/>
  <c r="F8" i="4"/>
  <c r="F9" i="4"/>
  <c r="F5" i="4"/>
  <c r="D9" i="4"/>
  <c r="E9" i="4"/>
  <c r="D8" i="4"/>
  <c r="E8" i="4"/>
  <c r="D7" i="4"/>
  <c r="E7" i="4"/>
  <c r="C9" i="4"/>
  <c r="C8" i="4"/>
  <c r="C7" i="4"/>
  <c r="D6" i="4"/>
  <c r="E6" i="4"/>
  <c r="C6" i="4"/>
  <c r="D5" i="4"/>
  <c r="E5" i="4"/>
  <c r="C5" i="4"/>
  <c r="D5" i="2"/>
  <c r="E5" i="2"/>
  <c r="C5" i="2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40" i="1"/>
  <c r="H40" i="1"/>
  <c r="G41" i="1"/>
  <c r="H41" i="1"/>
  <c r="G42" i="1"/>
  <c r="H42" i="1"/>
  <c r="G43" i="1"/>
  <c r="H43" i="1"/>
  <c r="G44" i="1"/>
  <c r="H44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6" i="1"/>
  <c r="H86" i="1"/>
  <c r="G87" i="1"/>
  <c r="H87" i="1"/>
  <c r="G88" i="1"/>
  <c r="H88" i="1"/>
  <c r="G89" i="1"/>
  <c r="H89" i="1"/>
  <c r="G90" i="1"/>
  <c r="H90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6" i="1"/>
  <c r="C5" i="5" l="1"/>
  <c r="F6" i="5"/>
  <c r="G6" i="5"/>
  <c r="H6" i="5"/>
  <c r="F7" i="5"/>
  <c r="G7" i="5"/>
  <c r="H7" i="5"/>
  <c r="F8" i="5"/>
  <c r="G8" i="5"/>
  <c r="H8" i="5"/>
  <c r="F9" i="5"/>
  <c r="G9" i="5"/>
  <c r="H9" i="5"/>
  <c r="G5" i="5"/>
  <c r="H5" i="5"/>
  <c r="F5" i="5"/>
  <c r="D8" i="5"/>
  <c r="N8" i="5" s="1"/>
  <c r="E8" i="5"/>
  <c r="D9" i="5"/>
  <c r="E9" i="5"/>
  <c r="C9" i="5"/>
  <c r="M9" i="5" s="1"/>
  <c r="C8" i="5"/>
  <c r="D7" i="5"/>
  <c r="E7" i="5"/>
  <c r="C7" i="5"/>
  <c r="M7" i="5" s="1"/>
  <c r="E6" i="5"/>
  <c r="D6" i="5"/>
  <c r="N6" i="5" s="1"/>
  <c r="C6" i="5"/>
  <c r="D5" i="5"/>
  <c r="E5" i="5"/>
  <c r="D10" i="4"/>
  <c r="E10" i="4"/>
  <c r="D11" i="4"/>
  <c r="E11" i="4"/>
  <c r="D12" i="4"/>
  <c r="E12" i="4"/>
  <c r="D13" i="4"/>
  <c r="E13" i="4"/>
  <c r="C13" i="4"/>
  <c r="C12" i="4"/>
  <c r="C11" i="4"/>
  <c r="C10" i="4"/>
  <c r="O7" i="4"/>
  <c r="O9" i="4"/>
  <c r="O5" i="4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18" i="2"/>
  <c r="I6" i="2"/>
  <c r="I7" i="2"/>
  <c r="I8" i="2"/>
  <c r="I9" i="2"/>
  <c r="I10" i="2"/>
  <c r="I11" i="2"/>
  <c r="I12" i="2"/>
  <c r="I13" i="2"/>
  <c r="I14" i="2"/>
  <c r="I15" i="2"/>
  <c r="I16" i="2"/>
  <c r="I5" i="2"/>
  <c r="C6" i="2"/>
  <c r="F30" i="2"/>
  <c r="G30" i="2"/>
  <c r="H30" i="2"/>
  <c r="F31" i="2"/>
  <c r="G31" i="2"/>
  <c r="H31" i="2"/>
  <c r="F32" i="2"/>
  <c r="G32" i="2"/>
  <c r="H32" i="2"/>
  <c r="G29" i="2"/>
  <c r="H29" i="2"/>
  <c r="F29" i="2"/>
  <c r="F21" i="2"/>
  <c r="G21" i="2"/>
  <c r="H21" i="2"/>
  <c r="F19" i="2"/>
  <c r="G19" i="2"/>
  <c r="H19" i="2"/>
  <c r="F20" i="2"/>
  <c r="G20" i="2"/>
  <c r="H20" i="2"/>
  <c r="G18" i="2"/>
  <c r="H18" i="2"/>
  <c r="F18" i="2"/>
  <c r="C30" i="2"/>
  <c r="D30" i="2"/>
  <c r="E30" i="2"/>
  <c r="C31" i="2"/>
  <c r="D31" i="2"/>
  <c r="E31" i="2"/>
  <c r="C32" i="2"/>
  <c r="D32" i="2"/>
  <c r="E32" i="2"/>
  <c r="D29" i="2"/>
  <c r="E29" i="2"/>
  <c r="C29" i="2"/>
  <c r="D28" i="2"/>
  <c r="E28" i="2"/>
  <c r="C28" i="2"/>
  <c r="C26" i="2"/>
  <c r="D26" i="2"/>
  <c r="E26" i="2"/>
  <c r="C27" i="2"/>
  <c r="D27" i="2"/>
  <c r="E27" i="2"/>
  <c r="D25" i="2"/>
  <c r="E25" i="2"/>
  <c r="C25" i="2"/>
  <c r="C24" i="2"/>
  <c r="D24" i="2"/>
  <c r="E24" i="2"/>
  <c r="C22" i="2"/>
  <c r="D22" i="2"/>
  <c r="E22" i="2"/>
  <c r="C23" i="2"/>
  <c r="D23" i="2"/>
  <c r="E23" i="2"/>
  <c r="D21" i="2"/>
  <c r="E21" i="2"/>
  <c r="C21" i="2"/>
  <c r="C19" i="2"/>
  <c r="D19" i="2"/>
  <c r="E19" i="2"/>
  <c r="C20" i="2"/>
  <c r="D20" i="2"/>
  <c r="E20" i="2"/>
  <c r="D18" i="2"/>
  <c r="E18" i="2"/>
  <c r="C18" i="2"/>
  <c r="G16" i="2"/>
  <c r="H16" i="2"/>
  <c r="F16" i="2"/>
  <c r="G5" i="2"/>
  <c r="H5" i="2"/>
  <c r="G6" i="2"/>
  <c r="H6" i="2"/>
  <c r="G7" i="2"/>
  <c r="H7" i="2"/>
  <c r="F7" i="2"/>
  <c r="F6" i="2"/>
  <c r="F5" i="2"/>
  <c r="J5" i="2"/>
  <c r="D16" i="2"/>
  <c r="E16" i="2"/>
  <c r="C16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D8" i="2"/>
  <c r="E8" i="2"/>
  <c r="C8" i="2"/>
  <c r="D7" i="2"/>
  <c r="E7" i="2"/>
  <c r="C7" i="2"/>
  <c r="D6" i="2"/>
  <c r="E6" i="2"/>
  <c r="O5" i="5" l="1"/>
  <c r="O7" i="5"/>
  <c r="O9" i="5"/>
  <c r="M5" i="5"/>
  <c r="K9" i="5"/>
  <c r="K7" i="5"/>
  <c r="J8" i="4"/>
  <c r="N18" i="2"/>
  <c r="N20" i="2"/>
  <c r="O19" i="2"/>
  <c r="M19" i="2"/>
  <c r="K6" i="5"/>
  <c r="K19" i="2"/>
  <c r="N8" i="4"/>
  <c r="N6" i="4"/>
  <c r="K8" i="5"/>
  <c r="N21" i="2"/>
  <c r="M29" i="2"/>
  <c r="N29" i="2"/>
  <c r="N32" i="2"/>
  <c r="O31" i="2"/>
  <c r="M31" i="2"/>
  <c r="N30" i="2"/>
  <c r="K18" i="2"/>
  <c r="K21" i="2"/>
  <c r="J12" i="4"/>
  <c r="J13" i="4"/>
  <c r="K20" i="2"/>
  <c r="J7" i="2"/>
  <c r="K6" i="2"/>
  <c r="K5" i="2"/>
  <c r="L5" i="2" s="1"/>
  <c r="O18" i="2"/>
  <c r="O20" i="2"/>
  <c r="M20" i="2"/>
  <c r="N19" i="2"/>
  <c r="M21" i="2"/>
  <c r="J25" i="2"/>
  <c r="M5" i="4"/>
  <c r="N5" i="4"/>
  <c r="N9" i="4"/>
  <c r="N7" i="4"/>
  <c r="K6" i="4"/>
  <c r="K8" i="4"/>
  <c r="N5" i="5"/>
  <c r="N7" i="5"/>
  <c r="N9" i="5"/>
  <c r="J15" i="2"/>
  <c r="J13" i="2"/>
  <c r="J11" i="2"/>
  <c r="J9" i="2"/>
  <c r="J22" i="2"/>
  <c r="J26" i="2"/>
  <c r="J6" i="2"/>
  <c r="J8" i="2"/>
  <c r="J14" i="2"/>
  <c r="J12" i="2"/>
  <c r="J10" i="2"/>
  <c r="J16" i="2"/>
  <c r="K7" i="2"/>
  <c r="L7" i="2" s="1"/>
  <c r="J18" i="2"/>
  <c r="L18" i="2" s="1"/>
  <c r="O21" i="2"/>
  <c r="J23" i="2"/>
  <c r="J24" i="2"/>
  <c r="J27" i="2"/>
  <c r="J28" i="2"/>
  <c r="J29" i="2"/>
  <c r="O32" i="2"/>
  <c r="M32" i="2"/>
  <c r="N31" i="2"/>
  <c r="O30" i="2"/>
  <c r="M30" i="2"/>
  <c r="K32" i="2"/>
  <c r="K31" i="2"/>
  <c r="K30" i="2"/>
  <c r="J6" i="4"/>
  <c r="O8" i="4"/>
  <c r="M8" i="4"/>
  <c r="O6" i="4"/>
  <c r="M6" i="4"/>
  <c r="K7" i="4"/>
  <c r="M6" i="5"/>
  <c r="O6" i="5"/>
  <c r="M8" i="5"/>
  <c r="O8" i="5"/>
  <c r="K5" i="5"/>
  <c r="K16" i="2"/>
  <c r="L16" i="2" s="1"/>
  <c r="J32" i="2"/>
  <c r="J30" i="2"/>
  <c r="L30" i="2" s="1"/>
  <c r="J21" i="2"/>
  <c r="L21" i="2" s="1"/>
  <c r="J20" i="2"/>
  <c r="L20" i="2" s="1"/>
  <c r="J19" i="2"/>
  <c r="L19" i="2" s="1"/>
  <c r="M18" i="2"/>
  <c r="O29" i="2"/>
  <c r="J9" i="4"/>
  <c r="J7" i="4"/>
  <c r="M9" i="4"/>
  <c r="M7" i="4"/>
  <c r="J5" i="5"/>
  <c r="J6" i="5"/>
  <c r="J8" i="5"/>
  <c r="L8" i="5" s="1"/>
  <c r="J31" i="2"/>
  <c r="L31" i="2" s="1"/>
  <c r="K29" i="2"/>
  <c r="L29" i="2" s="1"/>
  <c r="K9" i="4"/>
  <c r="K5" i="4"/>
  <c r="J10" i="4"/>
  <c r="J7" i="5"/>
  <c r="J9" i="5"/>
  <c r="L9" i="5" s="1"/>
  <c r="L7" i="5"/>
  <c r="J11" i="4"/>
  <c r="J5" i="4"/>
  <c r="L5" i="4" l="1"/>
  <c r="L8" i="4"/>
  <c r="L5" i="5"/>
  <c r="L9" i="4"/>
  <c r="L6" i="5"/>
  <c r="L7" i="4"/>
  <c r="L32" i="2"/>
  <c r="L6" i="4"/>
  <c r="L6" i="2"/>
</calcChain>
</file>

<file path=xl/sharedStrings.xml><?xml version="1.0" encoding="utf-8"?>
<sst xmlns="http://schemas.openxmlformats.org/spreadsheetml/2006/main" count="398" uniqueCount="276">
  <si>
    <t>now reading in channels instead of millivolts</t>
  </si>
  <si>
    <t>mag1 (probe A from morning is in use)</t>
  </si>
  <si>
    <t>mag1(B_x)</t>
  </si>
  <si>
    <t>mag1(B_y)</t>
  </si>
  <si>
    <t>mag1(B_z)</t>
  </si>
  <si>
    <t>mag2(B_x)</t>
  </si>
  <si>
    <t>mag2(b_y)</t>
  </si>
  <si>
    <t>mag2(b_z)</t>
  </si>
  <si>
    <t>max possible</t>
  </si>
  <si>
    <t>min possible</t>
  </si>
  <si>
    <t>2014/09/12 - 15:21:51</t>
  </si>
  <si>
    <t>first test</t>
  </si>
  <si>
    <t>2014/09/12 - 15:26:03</t>
  </si>
  <si>
    <t>V1 - no chamber</t>
  </si>
  <si>
    <t>2014/09/12 - 15:29:52</t>
  </si>
  <si>
    <t>V2 - no chamber</t>
  </si>
  <si>
    <t>2014/09/12 - 15:32:07</t>
  </si>
  <si>
    <t>V3 - no chamber</t>
  </si>
  <si>
    <t>2014/09/12 - 15:33:32</t>
  </si>
  <si>
    <t>V4 - no chamber</t>
  </si>
  <si>
    <t>2014/09/12 - 15:34:40</t>
  </si>
  <si>
    <t>V5 - no chamber</t>
  </si>
  <si>
    <t>2014/09/12 - 15:35:55</t>
  </si>
  <si>
    <t>V6 - no chamber</t>
  </si>
  <si>
    <t>2014/09/12 - 15:37:33</t>
  </si>
  <si>
    <t>V7 - no chamber</t>
  </si>
  <si>
    <t>2014/09/12 - 15:38:42</t>
  </si>
  <si>
    <t>V8 - no chamber</t>
  </si>
  <si>
    <t>2014/09/12 - 15:40:17</t>
  </si>
  <si>
    <t>V0 - no chamber</t>
  </si>
  <si>
    <t>2014/09/12 - 15:44:32</t>
  </si>
  <si>
    <t>T0 - no chamber</t>
  </si>
  <si>
    <t>2014/09/12 - 15:45:12</t>
  </si>
  <si>
    <t>T0 - no chamber repeat</t>
  </si>
  <si>
    <t>2014/09/12 - 15:46:43</t>
  </si>
  <si>
    <t>T1 - no chamber</t>
  </si>
  <si>
    <t>2014/09/12 - 15:47:48</t>
  </si>
  <si>
    <t>T2 - no chamber</t>
  </si>
  <si>
    <t>2014/09/12 - 15:48:32</t>
  </si>
  <si>
    <t>2014/09/12 - 15:49:57</t>
  </si>
  <si>
    <t>T3 - no chamber</t>
  </si>
  <si>
    <t>2014/09/12 - 15:51:06</t>
  </si>
  <si>
    <t>T4 - no chamber</t>
  </si>
  <si>
    <t>2014/09/12 - 15:52:09</t>
  </si>
  <si>
    <t>T5 - no chamber</t>
  </si>
  <si>
    <t>2014/09/12 - 15:53:31</t>
  </si>
  <si>
    <t>T6 - no chamber</t>
  </si>
  <si>
    <t>2014/09/12 - 15:54:09</t>
  </si>
  <si>
    <t>2014/09/12 - 15:55:38</t>
  </si>
  <si>
    <t>T7 - no chamber</t>
  </si>
  <si>
    <t>2014/09/12 - 15:56:42</t>
  </si>
  <si>
    <t>T8 - no chamber</t>
  </si>
  <si>
    <t>2014/09/12 - 15:57:57</t>
  </si>
  <si>
    <t>T9 - no chamber</t>
  </si>
  <si>
    <t>2014/09/12 - 15:58:58</t>
  </si>
  <si>
    <t>T10 - no chamber</t>
  </si>
  <si>
    <t>2014/09/12 - 15:59:52</t>
  </si>
  <si>
    <t>2014/09/12 - 16:00:31</t>
  </si>
  <si>
    <t>2014/09/12 - 16:01:08</t>
  </si>
  <si>
    <t>2014/09/12 - 16:02:20</t>
  </si>
  <si>
    <t>T11 - no chamber</t>
  </si>
  <si>
    <t>2014/09/12 - 16:03:24</t>
  </si>
  <si>
    <t>T12 - no chamber</t>
  </si>
  <si>
    <t>2014/09/12 - 16:04:20</t>
  </si>
  <si>
    <t>T13 - no chamber</t>
  </si>
  <si>
    <t>2014/09/12 - 16:05:18</t>
  </si>
  <si>
    <t>T14 - no chamber</t>
  </si>
  <si>
    <t>2014/09/12 - 16:05:56</t>
  </si>
  <si>
    <t>2014/09/12 - 16:07:27</t>
  </si>
  <si>
    <t>V9 - no chamber</t>
  </si>
  <si>
    <t>chamber now in place in red circle.</t>
  </si>
  <si>
    <t>2014/09/12 - 16:19:35</t>
  </si>
  <si>
    <t>V0 - with chamber</t>
  </si>
  <si>
    <t>2014/09/12 - 16:20:13</t>
  </si>
  <si>
    <t>2014/09/12 - 16:21:49</t>
  </si>
  <si>
    <t>V1a - slightly displaced</t>
  </si>
  <si>
    <t>2014/09/12 - 16:23:17</t>
  </si>
  <si>
    <t>V-1 at table edge</t>
  </si>
  <si>
    <t xml:space="preserve"> repeat once removed</t>
  </si>
  <si>
    <t>2014/09/12 - 16:24:37</t>
  </si>
  <si>
    <t>V9- with chamber</t>
  </si>
  <si>
    <t>2014/09/12 - 16:26:31</t>
  </si>
  <si>
    <t>T0- with chamber</t>
  </si>
  <si>
    <t>2014/09/12 - 16:27:27</t>
  </si>
  <si>
    <t>T1- with chamber</t>
  </si>
  <si>
    <t>2014/09/12 - 16:28:26</t>
  </si>
  <si>
    <t>T2- with chamber</t>
  </si>
  <si>
    <t>2014/09/12 - 16:29:20</t>
  </si>
  <si>
    <t>T3- with chamber</t>
  </si>
  <si>
    <t>2014/09/12 - 16:31:09</t>
  </si>
  <si>
    <t>T11- with chamber</t>
  </si>
  <si>
    <t>2014/09/12 - 16:32:06</t>
  </si>
  <si>
    <t>T12- with chamber</t>
  </si>
  <si>
    <t>2014/09/12 - 16:33:19</t>
  </si>
  <si>
    <t>T13- with chamber</t>
  </si>
  <si>
    <t>2014/09/12 - 16:34:17</t>
  </si>
  <si>
    <t>T14- with chamber</t>
  </si>
  <si>
    <t>2014/09/12 - 16:36:50</t>
  </si>
  <si>
    <t>B0</t>
  </si>
  <si>
    <t>2014/09/12 - 16:38:00</t>
  </si>
  <si>
    <t>B1</t>
  </si>
  <si>
    <t>2014/09/12 - 16:39:10</t>
  </si>
  <si>
    <t>B2</t>
  </si>
  <si>
    <t>2014/09/12 - 16:40:34</t>
  </si>
  <si>
    <t>2014/09/12 - 16:42:46</t>
  </si>
  <si>
    <t>B4</t>
  </si>
  <si>
    <t>2014/09/12 - 16:44:37</t>
  </si>
  <si>
    <t>2014/09/12 - 16:45:16</t>
  </si>
  <si>
    <t>B5</t>
  </si>
  <si>
    <t>2014/09/12 - 16:47:19</t>
  </si>
  <si>
    <t>B6</t>
  </si>
  <si>
    <t>2014/09/12 - 16:53:36</t>
  </si>
  <si>
    <t>S0</t>
  </si>
  <si>
    <t>2014/09/12 - 16:54:47</t>
  </si>
  <si>
    <t>S1</t>
  </si>
  <si>
    <t>2014/09/12 - 16:55:43</t>
  </si>
  <si>
    <t>S2</t>
  </si>
  <si>
    <t>2014/09/12 - 16:56:32</t>
  </si>
  <si>
    <t>S3</t>
  </si>
  <si>
    <t>2014/09/12 - 16:57:30</t>
  </si>
  <si>
    <t>S4</t>
  </si>
  <si>
    <t>2014/09/12 - 16:58:59</t>
  </si>
  <si>
    <t>2014/09/12 - 16:59:59</t>
  </si>
  <si>
    <t>2014/09/12 - 17:08:09</t>
  </si>
  <si>
    <t>Table Bad - ignore</t>
  </si>
  <si>
    <t>2014/09/12 - 17:08:51</t>
  </si>
  <si>
    <t>Table bad - ignore</t>
  </si>
  <si>
    <t>2014/09/12 - 17:15:33</t>
  </si>
  <si>
    <t>Table 1 bad</t>
  </si>
  <si>
    <t>2014/09/12 - 17:17:12</t>
  </si>
  <si>
    <t>Table 2 - no ruler</t>
  </si>
  <si>
    <t>2014/09/12 - 17:17:59</t>
  </si>
  <si>
    <t>Table 2 wooden ruler</t>
  </si>
  <si>
    <t>2014/09/12 - 17:19:09</t>
  </si>
  <si>
    <t>2014/09/12 - 17:20:49</t>
  </si>
  <si>
    <t>Table 3</t>
  </si>
  <si>
    <t>2014/09/12 - 17:22:07</t>
  </si>
  <si>
    <t>2014/09/12 - 17:23:43</t>
  </si>
  <si>
    <t>Table 4</t>
  </si>
  <si>
    <t>2014/09/12 - 17:24:44</t>
  </si>
  <si>
    <t>2014/09/12 - 17:26:05</t>
  </si>
  <si>
    <t>Table 5</t>
  </si>
  <si>
    <t>2014/09/12 - 17:27:02</t>
  </si>
  <si>
    <t>2014/09/12 - 17:28:41</t>
  </si>
  <si>
    <t>Table 1</t>
  </si>
  <si>
    <t>2014/09/12 - 17:29:22</t>
  </si>
  <si>
    <t>Table 1 - chamber</t>
  </si>
  <si>
    <t>chamber taken back to table and plastic roller cart returned roughly to where it was in cave before for table measurements</t>
  </si>
  <si>
    <t>2014/09/12 - 17:34:41</t>
  </si>
  <si>
    <t>Table 1 - no chamber</t>
  </si>
  <si>
    <t>2014/09/12 - 17:36:43</t>
  </si>
  <si>
    <t>Table 2</t>
  </si>
  <si>
    <t>2014/09/12 - 17:37:38</t>
  </si>
  <si>
    <t>2014/09/12 - 17:39:12</t>
  </si>
  <si>
    <t>2014/09/12 - 17:40:54</t>
  </si>
  <si>
    <t>Note:  15:53 on camera is 17:41 on laptop for matching timestamps between pictures and notes</t>
  </si>
  <si>
    <t>2014/09/12 - 17:42:28</t>
  </si>
  <si>
    <t>S4 - no chamber</t>
  </si>
  <si>
    <t>2014/09/12 - 17:43:21</t>
  </si>
  <si>
    <t>2014/09/12 - 17:53:20</t>
  </si>
  <si>
    <t>2014/09/12 - 17:55:34</t>
  </si>
  <si>
    <t>2014/09/12 - 17:56:51</t>
  </si>
  <si>
    <t>2014/09/12 - 17:57:58</t>
  </si>
  <si>
    <t>2014/09/12 - 17:59:13</t>
  </si>
  <si>
    <t>2014/09/12 - 18:00:32</t>
  </si>
  <si>
    <t>2014/09/12 - 18:01:47</t>
  </si>
  <si>
    <t>2014/09/12 - 18:04:57</t>
  </si>
  <si>
    <t>2014/09/12 - 18:06:04</t>
  </si>
  <si>
    <t>2014/09/12 - 18:07:13</t>
  </si>
  <si>
    <t>2014/09/12 - 18:08:57</t>
  </si>
  <si>
    <t>B7</t>
  </si>
  <si>
    <t>2014/09/12 - 18:10:21</t>
  </si>
  <si>
    <t>B8 - most likely really b9 repeat ignore</t>
  </si>
  <si>
    <t>2014/09/12 - 18:12:13</t>
  </si>
  <si>
    <t>B9</t>
  </si>
  <si>
    <t>2014/09/12 - 18:13:48</t>
  </si>
  <si>
    <t>2014/09/12 - 18:15:15</t>
  </si>
  <si>
    <t>2014/09/12 - 18:16:09</t>
  </si>
  <si>
    <t>2014/09/12 - 18:22:37</t>
  </si>
  <si>
    <t>B12</t>
  </si>
  <si>
    <t>2014/09/12 - 18:24:40</t>
  </si>
  <si>
    <t>B10</t>
  </si>
  <si>
    <t>2014/09/12 - 18:25:47</t>
  </si>
  <si>
    <t>B11</t>
  </si>
  <si>
    <t>2014/09/12 - 18:27:01</t>
  </si>
  <si>
    <t>B8</t>
  </si>
  <si>
    <t>2014/09/12 - 18:28:25</t>
  </si>
  <si>
    <t>T10</t>
  </si>
  <si>
    <t>2014/09/12 - 18:29:03</t>
  </si>
  <si>
    <t>2014/09/12 - 18:29:40</t>
  </si>
  <si>
    <t>2014/09/12 - 18:30:26</t>
  </si>
  <si>
    <t>2014/09/12 - 18:31:46</t>
  </si>
  <si>
    <t>V-1</t>
  </si>
  <si>
    <t>2014/09/12 - 18:33:17</t>
  </si>
  <si>
    <t>V0</t>
  </si>
  <si>
    <t>2014/09/12 - 18:34:14</t>
  </si>
  <si>
    <t>V1a</t>
  </si>
  <si>
    <t>2014/09/12 - 18:35:20</t>
  </si>
  <si>
    <t>V9</t>
  </si>
  <si>
    <t>2014/09/12 - 18:36:47</t>
  </si>
  <si>
    <t>V3 or maybe V2</t>
  </si>
  <si>
    <t>2014/09/12 - 18:37:46</t>
  </si>
  <si>
    <t>T0</t>
  </si>
  <si>
    <t>2014/09/12 - 18:38:38</t>
  </si>
  <si>
    <t>2014/09/12 - 18:39:27</t>
  </si>
  <si>
    <t>T2</t>
  </si>
  <si>
    <t>2014/09/12 - 18:40:04</t>
  </si>
  <si>
    <t>2014/09/12 - 18:40:57</t>
  </si>
  <si>
    <t>T4</t>
  </si>
  <si>
    <t>2014/09/12 - 18:41:57</t>
  </si>
  <si>
    <t>Channel to mG conversion:</t>
  </si>
  <si>
    <t>Chamber Out</t>
  </si>
  <si>
    <t>Chamber In</t>
  </si>
  <si>
    <t>Name</t>
  </si>
  <si>
    <t>Position</t>
  </si>
  <si>
    <t>B_x</t>
  </si>
  <si>
    <t>B_y</t>
  </si>
  <si>
    <t>B_z</t>
  </si>
  <si>
    <t>V1</t>
  </si>
  <si>
    <t>V2</t>
  </si>
  <si>
    <t>V3</t>
  </si>
  <si>
    <t>V4</t>
  </si>
  <si>
    <t>V5</t>
  </si>
  <si>
    <t>V6</t>
  </si>
  <si>
    <t>V7</t>
  </si>
  <si>
    <t>V8</t>
  </si>
  <si>
    <t>Date and Time</t>
  </si>
  <si>
    <t>|B| Out</t>
  </si>
  <si>
    <t>|B| In</t>
  </si>
  <si>
    <t>T1</t>
  </si>
  <si>
    <t>T3</t>
  </si>
  <si>
    <t>T5</t>
  </si>
  <si>
    <t>T6</t>
  </si>
  <si>
    <t>T7</t>
  </si>
  <si>
    <t>T8</t>
  </si>
  <si>
    <t>T9</t>
  </si>
  <si>
    <t>T11</t>
  </si>
  <si>
    <t>T12</t>
  </si>
  <si>
    <t>T13</t>
  </si>
  <si>
    <t>T14</t>
  </si>
  <si>
    <t>B_x In</t>
  </si>
  <si>
    <t>B_y In</t>
  </si>
  <si>
    <t>B_z In</t>
  </si>
  <si>
    <t>B_x Out</t>
  </si>
  <si>
    <t>B_y Out</t>
  </si>
  <si>
    <t>B_z Out</t>
  </si>
  <si>
    <t>|B|Out-In</t>
  </si>
  <si>
    <t>B_x Out-In</t>
  </si>
  <si>
    <t>B_y Out-In</t>
  </si>
  <si>
    <t>B_z Out-In</t>
  </si>
  <si>
    <t>S-1</t>
  </si>
  <si>
    <t>S-2</t>
  </si>
  <si>
    <t>S-3</t>
  </si>
  <si>
    <t>S-4</t>
  </si>
  <si>
    <t xml:space="preserve"> - S1</t>
  </si>
  <si>
    <t xml:space="preserve"> - S2</t>
  </si>
  <si>
    <t xml:space="preserve"> - S3</t>
  </si>
  <si>
    <t xml:space="preserve"> - S4</t>
  </si>
  <si>
    <t>Table1</t>
  </si>
  <si>
    <t>Table2</t>
  </si>
  <si>
    <t>Table3</t>
  </si>
  <si>
    <t>Table4</t>
  </si>
  <si>
    <t>Table5</t>
  </si>
  <si>
    <t xml:space="preserve">B_z In </t>
  </si>
  <si>
    <t>ADC count</t>
  </si>
  <si>
    <t>milliGauss</t>
  </si>
  <si>
    <t>sub</t>
  </si>
  <si>
    <t>mV to mG:</t>
  </si>
  <si>
    <t>channel to value:</t>
  </si>
  <si>
    <t>Probe 2 had problems and was not used during the testing.</t>
  </si>
  <si>
    <t xml:space="preserve">S Series - </t>
  </si>
  <si>
    <t>V and T Series</t>
  </si>
  <si>
    <t>Table Top Series:</t>
  </si>
  <si>
    <t>Chamber removed from coil and put back on plastic table</t>
  </si>
  <si>
    <t>B5 - metal ruler at start don't use</t>
  </si>
  <si>
    <t>B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</si>
</sst>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</a:t>
            </a:r>
            <a:r>
              <a:rPr lang="en-US" baseline="0"/>
              <a:t> Series Magnitude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Series'!$J$4</c:f>
              <c:strCache>
                <c:ptCount val="1"/>
                <c:pt idx="0">
                  <c:v>|B|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Series'!$I$5:$I$16</c:f>
              <c:numCache>
                <c:formatCode>General</c:formatCode>
                <c:ptCount val="12"/>
                <c:pt idx="0">
                  <c:v>0</c:v>
                </c:pt>
                <c:pt idx="1">
                  <c:v>1.9375</c:v>
                </c:pt>
                <c:pt idx="2">
                  <c:v>4.0625</c:v>
                </c:pt>
                <c:pt idx="3">
                  <c:v>4.3125</c:v>
                </c:pt>
                <c:pt idx="4">
                  <c:v>6.3125</c:v>
                </c:pt>
                <c:pt idx="5">
                  <c:v>8.4375</c:v>
                </c:pt>
                <c:pt idx="6">
                  <c:v>10.5</c:v>
                </c:pt>
                <c:pt idx="7">
                  <c:v>12.5625</c:v>
                </c:pt>
                <c:pt idx="8">
                  <c:v>14.5625</c:v>
                </c:pt>
                <c:pt idx="9">
                  <c:v>16.625</c:v>
                </c:pt>
                <c:pt idx="10">
                  <c:v>18.6875</c:v>
                </c:pt>
                <c:pt idx="11">
                  <c:v>20</c:v>
                </c:pt>
              </c:numCache>
            </c:numRef>
          </c:xVal>
          <c:yVal>
            <c:numRef>
              <c:f>'V_T Series'!$J$5:$J$16</c:f>
              <c:numCache>
                <c:formatCode>General</c:formatCode>
                <c:ptCount val="12"/>
                <c:pt idx="0">
                  <c:v>8173.0536232097693</c:v>
                </c:pt>
                <c:pt idx="1">
                  <c:v>7236.8983021511967</c:v>
                </c:pt>
                <c:pt idx="2">
                  <c:v>6816.2594053233179</c:v>
                </c:pt>
                <c:pt idx="3">
                  <c:v>6838.9189942914236</c:v>
                </c:pt>
                <c:pt idx="4">
                  <c:v>6741.1910755492436</c:v>
                </c:pt>
                <c:pt idx="5">
                  <c:v>6705.2750665935382</c:v>
                </c:pt>
                <c:pt idx="6">
                  <c:v>6693.6192145189179</c:v>
                </c:pt>
                <c:pt idx="7">
                  <c:v>6690.435335558881</c:v>
                </c:pt>
                <c:pt idx="8">
                  <c:v>6690.480271704565</c:v>
                </c:pt>
                <c:pt idx="9">
                  <c:v>6691.8557646715699</c:v>
                </c:pt>
                <c:pt idx="10">
                  <c:v>6693.3316034324307</c:v>
                </c:pt>
                <c:pt idx="11">
                  <c:v>6645.5319023784359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'V_T Series'!$K$4</c:f>
              <c:strCache>
                <c:ptCount val="1"/>
                <c:pt idx="0">
                  <c:v>|B|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'V_T Series'!$I$5:$I$16</c:f>
              <c:numCache>
                <c:formatCode>General</c:formatCode>
                <c:ptCount val="12"/>
                <c:pt idx="0">
                  <c:v>0</c:v>
                </c:pt>
                <c:pt idx="1">
                  <c:v>1.9375</c:v>
                </c:pt>
                <c:pt idx="2">
                  <c:v>4.0625</c:v>
                </c:pt>
                <c:pt idx="3">
                  <c:v>4.3125</c:v>
                </c:pt>
                <c:pt idx="4">
                  <c:v>6.3125</c:v>
                </c:pt>
                <c:pt idx="5">
                  <c:v>8.4375</c:v>
                </c:pt>
                <c:pt idx="6">
                  <c:v>10.5</c:v>
                </c:pt>
                <c:pt idx="7">
                  <c:v>12.5625</c:v>
                </c:pt>
                <c:pt idx="8">
                  <c:v>14.5625</c:v>
                </c:pt>
                <c:pt idx="9">
                  <c:v>16.625</c:v>
                </c:pt>
                <c:pt idx="10">
                  <c:v>18.6875</c:v>
                </c:pt>
                <c:pt idx="11">
                  <c:v>20</c:v>
                </c:pt>
              </c:numCache>
            </c:numRef>
          </c:xVal>
          <c:yVal>
            <c:numRef>
              <c:f>'V_T Series'!$K$5:$K$16</c:f>
              <c:numCache>
                <c:formatCode>General</c:formatCode>
                <c:ptCount val="12"/>
                <c:pt idx="0">
                  <c:v>8225.9642087798948</c:v>
                </c:pt>
                <c:pt idx="1">
                  <c:v>7196.0743845606703</c:v>
                </c:pt>
                <c:pt idx="2">
                  <c:v>6861.0836707513581</c:v>
                </c:pt>
                <c:pt idx="11">
                  <c:v>6691.1466496125686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05520"/>
        <c:axId val="202005912"/>
      </c:scatterChart>
      <c:valAx>
        <c:axId val="20200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05912"/>
        <c:crosses val="autoZero"/>
        <c:crossBetween val="midCat"/>
      </c:valAx>
      <c:valAx>
        <c:axId val="20200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05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 Series - |B|Out-In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Series'!$L$4</c:f>
              <c:strCache>
                <c:ptCount val="1"/>
                <c:pt idx="0">
                  <c:v>|B|Out-In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Series'!$I$5:$I$16</c:f>
              <c:numCache>
                <c:formatCode>General</c:formatCode>
                <c:ptCount val="12"/>
                <c:pt idx="0">
                  <c:v>0</c:v>
                </c:pt>
                <c:pt idx="1">
                  <c:v>1.9375</c:v>
                </c:pt>
                <c:pt idx="2">
                  <c:v>4.0625</c:v>
                </c:pt>
                <c:pt idx="3">
                  <c:v>4.3125</c:v>
                </c:pt>
                <c:pt idx="4">
                  <c:v>6.3125</c:v>
                </c:pt>
                <c:pt idx="5">
                  <c:v>8.4375</c:v>
                </c:pt>
                <c:pt idx="6">
                  <c:v>10.5</c:v>
                </c:pt>
                <c:pt idx="7">
                  <c:v>12.5625</c:v>
                </c:pt>
                <c:pt idx="8">
                  <c:v>14.5625</c:v>
                </c:pt>
                <c:pt idx="9">
                  <c:v>16.625</c:v>
                </c:pt>
                <c:pt idx="10">
                  <c:v>18.6875</c:v>
                </c:pt>
                <c:pt idx="11">
                  <c:v>20</c:v>
                </c:pt>
              </c:numCache>
            </c:numRef>
          </c:xVal>
          <c:yVal>
            <c:numRef>
              <c:f>'V_T Series'!$L$5:$L$16</c:f>
              <c:numCache>
                <c:formatCode>General</c:formatCode>
                <c:ptCount val="12"/>
                <c:pt idx="0">
                  <c:v>-52.910585570125477</c:v>
                </c:pt>
                <c:pt idx="1">
                  <c:v>40.823917590526435</c:v>
                </c:pt>
                <c:pt idx="2">
                  <c:v>-44.824265428040235</c:v>
                </c:pt>
                <c:pt idx="11">
                  <c:v>-45.614747234132665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772792"/>
        <c:axId val="229773968"/>
      </c:scatterChart>
      <c:valAx>
        <c:axId val="229772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73968"/>
        <c:crosses val="autoZero"/>
        <c:crossBetween val="midCat"/>
      </c:valAx>
      <c:valAx>
        <c:axId val="22977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772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 Series - Magnitude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Series'!$J$4</c:f>
              <c:strCache>
                <c:ptCount val="1"/>
                <c:pt idx="0">
                  <c:v>|B|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Series'!$I$5:$I$13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-4</c:v>
                </c:pt>
              </c:numCache>
            </c:numRef>
          </c:xVal>
          <c:yVal>
            <c:numRef>
              <c:f>'S Series'!$J$5:$J$13</c:f>
              <c:numCache>
                <c:formatCode>General</c:formatCode>
                <c:ptCount val="9"/>
                <c:pt idx="0">
                  <c:v>6693.3078148454397</c:v>
                </c:pt>
                <c:pt idx="1">
                  <c:v>6693.494426486699</c:v>
                </c:pt>
                <c:pt idx="2">
                  <c:v>6692.9998172718297</c:v>
                </c:pt>
                <c:pt idx="3">
                  <c:v>6693.0391821122457</c:v>
                </c:pt>
                <c:pt idx="4">
                  <c:v>6691.7005235211072</c:v>
                </c:pt>
                <c:pt idx="5">
                  <c:v>6693.4228009229009</c:v>
                </c:pt>
                <c:pt idx="6">
                  <c:v>6692.7664110070409</c:v>
                </c:pt>
                <c:pt idx="7">
                  <c:v>6693.2155828268515</c:v>
                </c:pt>
                <c:pt idx="8">
                  <c:v>6693.6450458859736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 Series'!$K$4</c:f>
              <c:strCache>
                <c:ptCount val="1"/>
                <c:pt idx="0">
                  <c:v>|B|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 Series'!$I$5:$I$13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-4</c:v>
                </c:pt>
              </c:numCache>
            </c:numRef>
          </c:xVal>
          <c:yVal>
            <c:numRef>
              <c:f>'S Series'!$K$5:$K$13</c:f>
              <c:numCache>
                <c:formatCode>General</c:formatCode>
                <c:ptCount val="9"/>
                <c:pt idx="0">
                  <c:v>6722.5561605496869</c:v>
                </c:pt>
                <c:pt idx="1">
                  <c:v>6723.1035746328871</c:v>
                </c:pt>
                <c:pt idx="2">
                  <c:v>6721.7907144256515</c:v>
                </c:pt>
                <c:pt idx="3">
                  <c:v>6721.7378812998795</c:v>
                </c:pt>
                <c:pt idx="4">
                  <c:v>6721.1757873952838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02512"/>
        <c:axId val="224097488"/>
      </c:scatterChart>
      <c:valAx>
        <c:axId val="22510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97488"/>
        <c:crosses val="autoZero"/>
        <c:crossBetween val="midCat"/>
      </c:valAx>
      <c:valAx>
        <c:axId val="22409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2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 Series -|B|Out-In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Series'!$L$4</c:f>
              <c:strCache>
                <c:ptCount val="1"/>
                <c:pt idx="0">
                  <c:v>|B|Out-In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Series'!$I$5:$I$13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-1</c:v>
                </c:pt>
                <c:pt idx="6">
                  <c:v>-2</c:v>
                </c:pt>
                <c:pt idx="7">
                  <c:v>-3</c:v>
                </c:pt>
                <c:pt idx="8">
                  <c:v>-4</c:v>
                </c:pt>
              </c:numCache>
            </c:numRef>
          </c:xVal>
          <c:yVal>
            <c:numRef>
              <c:f>'S Series'!$L$5:$L$13</c:f>
              <c:numCache>
                <c:formatCode>General</c:formatCode>
                <c:ptCount val="9"/>
                <c:pt idx="0">
                  <c:v>-29.248345704247185</c:v>
                </c:pt>
                <c:pt idx="1">
                  <c:v>-29.60914814618809</c:v>
                </c:pt>
                <c:pt idx="2">
                  <c:v>-28.790897153821788</c:v>
                </c:pt>
                <c:pt idx="3">
                  <c:v>-28.698699187633792</c:v>
                </c:pt>
                <c:pt idx="4">
                  <c:v>-29.475263874176562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98272"/>
        <c:axId val="224098664"/>
      </c:scatterChart>
      <c:valAx>
        <c:axId val="22409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98664"/>
        <c:crosses val="autoZero"/>
        <c:crossBetween val="midCat"/>
      </c:valAx>
      <c:valAx>
        <c:axId val="22409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98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 Series - </a:t>
            </a:r>
            <a:r>
              <a:rPr lang="en-US"/>
              <a:t>B_x</a:t>
            </a:r>
            <a:r>
              <a:rPr lang="en-US" baseline="0"/>
              <a:t> Comparison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Series'!$C$4</c:f>
              <c:strCache>
                <c:ptCount val="1"/>
                <c:pt idx="0">
                  <c:v>B_x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Series'!$C$5:$C$13</c:f>
              <c:numCache>
                <c:formatCode>General</c:formatCode>
                <c:ptCount val="9"/>
                <c:pt idx="0">
                  <c:v>734.09352134079927</c:v>
                </c:pt>
                <c:pt idx="1">
                  <c:v>734.09232924799835</c:v>
                </c:pt>
                <c:pt idx="2">
                  <c:v>726.40809905919923</c:v>
                </c:pt>
                <c:pt idx="3">
                  <c:v>728.69810932799919</c:v>
                </c:pt>
                <c:pt idx="4">
                  <c:v>722.31564447679921</c:v>
                </c:pt>
                <c:pt idx="5">
                  <c:v>737.92371550719872</c:v>
                </c:pt>
                <c:pt idx="6">
                  <c:v>735.87570007679824</c:v>
                </c:pt>
                <c:pt idx="7">
                  <c:v>742.80891180159961</c:v>
                </c:pt>
                <c:pt idx="8">
                  <c:v>750.90202982079973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 Series'!$F$4</c:f>
              <c:strCache>
                <c:ptCount val="1"/>
                <c:pt idx="0">
                  <c:v>B_x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Series'!$F$5:$F$13</c:f>
              <c:numCache>
                <c:formatCode>General</c:formatCode>
                <c:ptCount val="9"/>
                <c:pt idx="0">
                  <c:v>740.89917913599857</c:v>
                </c:pt>
                <c:pt idx="1">
                  <c:v>743.04971454719998</c:v>
                </c:pt>
                <c:pt idx="2">
                  <c:v>732.03120079679866</c:v>
                </c:pt>
                <c:pt idx="3">
                  <c:v>731.97159615679993</c:v>
                </c:pt>
                <c:pt idx="4">
                  <c:v>727.35462074239877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099448"/>
        <c:axId val="224099840"/>
      </c:scatterChart>
      <c:valAx>
        <c:axId val="224099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99840"/>
        <c:crosses val="autoZero"/>
        <c:crossBetween val="midCat"/>
      </c:valAx>
      <c:valAx>
        <c:axId val="22409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099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 Series - </a:t>
            </a:r>
            <a:r>
              <a:rPr lang="en-US" sz="1800" b="0" i="0" baseline="0">
                <a:effectLst/>
              </a:rPr>
              <a:t>B_y Comparison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Series'!$D$4</c:f>
              <c:strCache>
                <c:ptCount val="1"/>
                <c:pt idx="0">
                  <c:v>B_y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Series'!$D$5:$D$13</c:f>
              <c:numCache>
                <c:formatCode>General</c:formatCode>
                <c:ptCount val="9"/>
                <c:pt idx="0">
                  <c:v>57.833581014399897</c:v>
                </c:pt>
                <c:pt idx="1">
                  <c:v>57.504563401598716</c:v>
                </c:pt>
                <c:pt idx="2">
                  <c:v>61.774639811199449</c:v>
                </c:pt>
                <c:pt idx="3">
                  <c:v>57.4020434207996</c:v>
                </c:pt>
                <c:pt idx="4">
                  <c:v>60.526518649599893</c:v>
                </c:pt>
                <c:pt idx="5">
                  <c:v>48.196702819199345</c:v>
                </c:pt>
                <c:pt idx="6">
                  <c:v>40.176302460798979</c:v>
                </c:pt>
                <c:pt idx="7">
                  <c:v>29.390246806398864</c:v>
                </c:pt>
                <c:pt idx="8">
                  <c:v>23.796947388798799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 Series'!$G$4</c:f>
              <c:strCache>
                <c:ptCount val="1"/>
                <c:pt idx="0">
                  <c:v>B_y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Series'!$G$5:$G$13</c:f>
              <c:numCache>
                <c:formatCode>General</c:formatCode>
                <c:ptCount val="9"/>
                <c:pt idx="0">
                  <c:v>33.70443064959909</c:v>
                </c:pt>
                <c:pt idx="1">
                  <c:v>49.372106319999148</c:v>
                </c:pt>
                <c:pt idx="2">
                  <c:v>48.103719580798497</c:v>
                </c:pt>
                <c:pt idx="3">
                  <c:v>50.509362851198603</c:v>
                </c:pt>
                <c:pt idx="4">
                  <c:v>50.920634867199624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100624"/>
        <c:axId val="224101016"/>
      </c:scatterChart>
      <c:valAx>
        <c:axId val="22410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01016"/>
        <c:crosses val="autoZero"/>
        <c:crossBetween val="midCat"/>
      </c:valAx>
      <c:valAx>
        <c:axId val="22410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00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 Series - </a:t>
            </a:r>
            <a:r>
              <a:rPr lang="en-US" sz="1800" b="0" i="0" baseline="0">
                <a:effectLst/>
              </a:rPr>
              <a:t>B_z Comparison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Series'!$E$4</c:f>
              <c:strCache>
                <c:ptCount val="1"/>
                <c:pt idx="0">
                  <c:v>B_z In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Series'!$E$5:$E$13</c:f>
              <c:numCache>
                <c:formatCode>General</c:formatCode>
                <c:ptCount val="9"/>
                <c:pt idx="0">
                  <c:v>-6652.6785194464001</c:v>
                </c:pt>
                <c:pt idx="1">
                  <c:v>-6652.8692542944009</c:v>
                </c:pt>
                <c:pt idx="2">
                  <c:v>-6653.1768142368001</c:v>
                </c:pt>
                <c:pt idx="3">
                  <c:v>-6653.0051528736003</c:v>
                </c:pt>
                <c:pt idx="4">
                  <c:v>-6652.3268520704005</c:v>
                </c:pt>
                <c:pt idx="5">
                  <c:v>-6652.4472534432007</c:v>
                </c:pt>
                <c:pt idx="6">
                  <c:v>-6652.0669758399999</c:v>
                </c:pt>
                <c:pt idx="7">
                  <c:v>-6651.8047154240003</c:v>
                </c:pt>
                <c:pt idx="8">
                  <c:v>-6651.3505280671998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 Series'!$H$4</c:f>
              <c:strCache>
                <c:ptCount val="1"/>
                <c:pt idx="0">
                  <c:v>B_z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Series'!$H$5:$H$13</c:f>
              <c:numCache>
                <c:formatCode>General</c:formatCode>
                <c:ptCount val="9"/>
                <c:pt idx="0">
                  <c:v>-6681.5188205568002</c:v>
                </c:pt>
                <c:pt idx="1">
                  <c:v>-6681.7333972608003</c:v>
                </c:pt>
                <c:pt idx="2">
                  <c:v>-6681.6380298368003</c:v>
                </c:pt>
                <c:pt idx="3">
                  <c:v>-6681.5736568255998</c:v>
                </c:pt>
                <c:pt idx="4">
                  <c:v>-6681.5092838144001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87872"/>
        <c:axId val="225088264"/>
      </c:scatterChart>
      <c:valAx>
        <c:axId val="22508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88264"/>
        <c:crosses val="autoZero"/>
        <c:crossBetween val="midCat"/>
      </c:valAx>
      <c:valAx>
        <c:axId val="22508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8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 Series - B_x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Series'!$M$4</c:f>
              <c:strCache>
                <c:ptCount val="1"/>
                <c:pt idx="0">
                  <c:v>B_x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Series'!$M$5:$M$13</c:f>
              <c:numCache>
                <c:formatCode>General</c:formatCode>
                <c:ptCount val="9"/>
                <c:pt idx="0">
                  <c:v>-6.8056577951992949</c:v>
                </c:pt>
                <c:pt idx="1">
                  <c:v>-8.9573852992016327</c:v>
                </c:pt>
                <c:pt idx="2">
                  <c:v>-5.623101737599427</c:v>
                </c:pt>
                <c:pt idx="3">
                  <c:v>-3.2734868288007419</c:v>
                </c:pt>
                <c:pt idx="4">
                  <c:v>-5.0389762655995582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89048"/>
        <c:axId val="225089440"/>
      </c:scatterChart>
      <c:valAx>
        <c:axId val="225089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89440"/>
        <c:crosses val="autoZero"/>
        <c:crossBetween val="midCat"/>
      </c:valAx>
      <c:valAx>
        <c:axId val="22508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89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 Series - </a:t>
            </a:r>
            <a:r>
              <a:rPr lang="en-US"/>
              <a:t>B_y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Series'!$N$4</c:f>
              <c:strCache>
                <c:ptCount val="1"/>
                <c:pt idx="0">
                  <c:v>B_y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Series'!$N$5:$N$13</c:f>
              <c:numCache>
                <c:formatCode>General</c:formatCode>
                <c:ptCount val="9"/>
                <c:pt idx="0">
                  <c:v>24.129150364800807</c:v>
                </c:pt>
                <c:pt idx="1">
                  <c:v>8.1324570815995685</c:v>
                </c:pt>
                <c:pt idx="2">
                  <c:v>13.670920230400952</c:v>
                </c:pt>
                <c:pt idx="3">
                  <c:v>6.8926805696009978</c:v>
                </c:pt>
                <c:pt idx="4">
                  <c:v>9.6058837824002694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90224"/>
        <c:axId val="225090616"/>
      </c:scatterChart>
      <c:valAx>
        <c:axId val="22509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90616"/>
        <c:crosses val="autoZero"/>
        <c:crossBetween val="midCat"/>
      </c:valAx>
      <c:valAx>
        <c:axId val="22509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090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 Series - </a:t>
            </a:r>
            <a:r>
              <a:rPr lang="en-US"/>
              <a:t>B_z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 Series'!$O$4</c:f>
              <c:strCache>
                <c:ptCount val="1"/>
                <c:pt idx="0">
                  <c:v>B_z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 Series'!$B$5:$B$13</c:f>
              <c:numCache>
                <c:formatCode>General</c:formatCode>
                <c:ptCount val="9"/>
                <c:pt idx="0">
                  <c:v>0</c:v>
                </c:pt>
                <c:pt idx="1">
                  <c:v>0.875</c:v>
                </c:pt>
                <c:pt idx="2">
                  <c:v>1.9375</c:v>
                </c:pt>
                <c:pt idx="3">
                  <c:v>3.875</c:v>
                </c:pt>
                <c:pt idx="4">
                  <c:v>4.875</c:v>
                </c:pt>
                <c:pt idx="5">
                  <c:v>-1.375</c:v>
                </c:pt>
                <c:pt idx="6">
                  <c:v>-2.375</c:v>
                </c:pt>
                <c:pt idx="7">
                  <c:v>-3.5</c:v>
                </c:pt>
                <c:pt idx="8">
                  <c:v>-4.125</c:v>
                </c:pt>
              </c:numCache>
            </c:numRef>
          </c:xVal>
          <c:yVal>
            <c:numRef>
              <c:f>'S Series'!$O$5:$O$13</c:f>
              <c:numCache>
                <c:formatCode>General</c:formatCode>
                <c:ptCount val="9"/>
                <c:pt idx="0">
                  <c:v>28.840301110400105</c:v>
                </c:pt>
                <c:pt idx="1">
                  <c:v>28.864142966399413</c:v>
                </c:pt>
                <c:pt idx="2">
                  <c:v>28.461215600000287</c:v>
                </c:pt>
                <c:pt idx="3">
                  <c:v>28.568503951999446</c:v>
                </c:pt>
                <c:pt idx="4">
                  <c:v>29.182431743999587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77752"/>
        <c:axId val="225378144"/>
      </c:scatterChart>
      <c:valAx>
        <c:axId val="225377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78144"/>
        <c:crosses val="autoZero"/>
        <c:crossBetween val="midCat"/>
      </c:valAx>
      <c:valAx>
        <c:axId val="2253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77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Table Top -|B|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TableTop!$J$4</c:f>
              <c:strCache>
                <c:ptCount val="1"/>
                <c:pt idx="0">
                  <c:v>|B|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TableTop!$J$5:$J$9</c:f>
              <c:numCache>
                <c:formatCode>General</c:formatCode>
                <c:ptCount val="5"/>
                <c:pt idx="0">
                  <c:v>323.80319953622546</c:v>
                </c:pt>
                <c:pt idx="1">
                  <c:v>323.98821502850768</c:v>
                </c:pt>
                <c:pt idx="2">
                  <c:v>332.93451782732762</c:v>
                </c:pt>
                <c:pt idx="3">
                  <c:v>357.31104470675029</c:v>
                </c:pt>
                <c:pt idx="4">
                  <c:v>376.97454755010989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TableTop!$K$4</c:f>
              <c:strCache>
                <c:ptCount val="1"/>
                <c:pt idx="0">
                  <c:v>|B|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TableTop!$K$5:$K$9</c:f>
              <c:numCache>
                <c:formatCode>General</c:formatCode>
                <c:ptCount val="5"/>
                <c:pt idx="0">
                  <c:v>325.51233285197293</c:v>
                </c:pt>
                <c:pt idx="1">
                  <c:v>325.67473661753201</c:v>
                </c:pt>
                <c:pt idx="2">
                  <c:v>333.12154337395577</c:v>
                </c:pt>
                <c:pt idx="3">
                  <c:v>353.79413210928783</c:v>
                </c:pt>
                <c:pt idx="4">
                  <c:v>377.89388140858136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78928"/>
        <c:axId val="225379320"/>
      </c:scatterChart>
      <c:valAx>
        <c:axId val="22537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79320"/>
        <c:crosses val="autoZero"/>
        <c:crossBetween val="midCat"/>
      </c:valAx>
      <c:valAx>
        <c:axId val="22537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7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 Series</a:t>
            </a:r>
            <a:r>
              <a:rPr lang="en-US" baseline="0"/>
              <a:t> - Magnitude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Series'!$J$17</c:f>
              <c:strCache>
                <c:ptCount val="1"/>
                <c:pt idx="0">
                  <c:v>|B|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Series'!$J$18:$J$32</c:f>
              <c:numCache>
                <c:formatCode>General</c:formatCode>
                <c:ptCount val="15"/>
                <c:pt idx="0">
                  <c:v>6696.3864082371256</c:v>
                </c:pt>
                <c:pt idx="1">
                  <c:v>6696.1797405512061</c:v>
                </c:pt>
                <c:pt idx="2">
                  <c:v>6695.9068757346467</c:v>
                </c:pt>
                <c:pt idx="3">
                  <c:v>6695.4222863670702</c:v>
                </c:pt>
                <c:pt idx="4">
                  <c:v>6695.0541777820408</c:v>
                </c:pt>
                <c:pt idx="5">
                  <c:v>6694.584431654127</c:v>
                </c:pt>
                <c:pt idx="6">
                  <c:v>6694.1353952287654</c:v>
                </c:pt>
                <c:pt idx="7">
                  <c:v>6693.9642443884386</c:v>
                </c:pt>
                <c:pt idx="8">
                  <c:v>6694.280337885195</c:v>
                </c:pt>
                <c:pt idx="9">
                  <c:v>6695.6922471458183</c:v>
                </c:pt>
                <c:pt idx="10">
                  <c:v>6699.6010475208896</c:v>
                </c:pt>
                <c:pt idx="11">
                  <c:v>6710.3318049392974</c:v>
                </c:pt>
                <c:pt idx="12">
                  <c:v>6739.7499067138569</c:v>
                </c:pt>
                <c:pt idx="13">
                  <c:v>6808.2355783587591</c:v>
                </c:pt>
                <c:pt idx="14">
                  <c:v>6989.9132643702569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'V_T Series'!$K$17</c:f>
              <c:strCache>
                <c:ptCount val="1"/>
                <c:pt idx="0">
                  <c:v>|B|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Series'!$K$18:$K$32</c:f>
              <c:numCache>
                <c:formatCode>General</c:formatCode>
                <c:ptCount val="15"/>
                <c:pt idx="0">
                  <c:v>6691.8306754327878</c:v>
                </c:pt>
                <c:pt idx="1">
                  <c:v>6691.7386343624876</c:v>
                </c:pt>
                <c:pt idx="2">
                  <c:v>6692.0411104855066</c:v>
                </c:pt>
                <c:pt idx="3">
                  <c:v>6692.3869815474563</c:v>
                </c:pt>
                <c:pt idx="11">
                  <c:v>6714.3114088107022</c:v>
                </c:pt>
                <c:pt idx="12">
                  <c:v>6742.7242015826569</c:v>
                </c:pt>
                <c:pt idx="13">
                  <c:v>6812.2086231332105</c:v>
                </c:pt>
                <c:pt idx="14">
                  <c:v>6995.4676479628952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31152"/>
        <c:axId val="200930760"/>
      </c:scatterChart>
      <c:valAx>
        <c:axId val="20093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0760"/>
        <c:crosses val="autoZero"/>
        <c:crossBetween val="midCat"/>
      </c:valAx>
      <c:valAx>
        <c:axId val="20093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31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|B|Out-In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TableTop!$L$4</c:f>
              <c:strCache>
                <c:ptCount val="1"/>
                <c:pt idx="0">
                  <c:v>|B|Out-In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TableTop!$L$5:$L$9</c:f>
              <c:numCache>
                <c:formatCode>General</c:formatCode>
                <c:ptCount val="5"/>
                <c:pt idx="0">
                  <c:v>-1.7091333157474651</c:v>
                </c:pt>
                <c:pt idx="1">
                  <c:v>-1.6865215890243235</c:v>
                </c:pt>
                <c:pt idx="2">
                  <c:v>-0.18702554662814919</c:v>
                </c:pt>
                <c:pt idx="3">
                  <c:v>3.5169125974624649</c:v>
                </c:pt>
                <c:pt idx="4">
                  <c:v>-0.9193338584714752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80104"/>
        <c:axId val="225380496"/>
      </c:scatterChart>
      <c:valAx>
        <c:axId val="225380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80496"/>
        <c:crosses val="autoZero"/>
        <c:crossBetween val="midCat"/>
      </c:valAx>
      <c:valAx>
        <c:axId val="2253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80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TableTop!$C$4</c:f>
              <c:strCache>
                <c:ptCount val="1"/>
                <c:pt idx="0">
                  <c:v>B_x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TableTop!$C$5:$C$9</c:f>
              <c:numCache>
                <c:formatCode>General</c:formatCode>
                <c:ptCount val="5"/>
                <c:pt idx="0">
                  <c:v>274.88030129599974</c:v>
                </c:pt>
                <c:pt idx="1">
                  <c:v>275.05613498399907</c:v>
                </c:pt>
                <c:pt idx="2">
                  <c:v>276.84010185919942</c:v>
                </c:pt>
                <c:pt idx="3">
                  <c:v>291.93497693919926</c:v>
                </c:pt>
                <c:pt idx="4">
                  <c:v>320.87660593759938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TableTop!$F$4</c:f>
              <c:strCache>
                <c:ptCount val="1"/>
                <c:pt idx="0">
                  <c:v>B_x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TableTop!$F$5:$F$9</c:f>
              <c:numCache>
                <c:formatCode>General</c:formatCode>
                <c:ptCount val="5"/>
                <c:pt idx="0">
                  <c:v>279.3971409152</c:v>
                </c:pt>
                <c:pt idx="1">
                  <c:v>273.01109978559907</c:v>
                </c:pt>
                <c:pt idx="2">
                  <c:v>272.30180456959897</c:v>
                </c:pt>
                <c:pt idx="3">
                  <c:v>287.72390912319861</c:v>
                </c:pt>
                <c:pt idx="4">
                  <c:v>310.70268993599893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81280"/>
        <c:axId val="225876152"/>
      </c:scatterChart>
      <c:valAx>
        <c:axId val="22538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6152"/>
        <c:crosses val="autoZero"/>
        <c:crossBetween val="midCat"/>
      </c:valAx>
      <c:valAx>
        <c:axId val="22587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381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TableTop!$D$4</c:f>
              <c:strCache>
                <c:ptCount val="1"/>
                <c:pt idx="0">
                  <c:v>B_y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TableTop!$D$5:$D$9</c:f>
              <c:numCache>
                <c:formatCode>General</c:formatCode>
                <c:ptCount val="5"/>
                <c:pt idx="0">
                  <c:v>-166.23575795200122</c:v>
                </c:pt>
                <c:pt idx="1">
                  <c:v>-167.5345430576017</c:v>
                </c:pt>
                <c:pt idx="2">
                  <c:v>-182.57100559040009</c:v>
                </c:pt>
                <c:pt idx="3">
                  <c:v>-205.33580574560074</c:v>
                </c:pt>
                <c:pt idx="4">
                  <c:v>-197.74634693440021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TableTop!$G$4</c:f>
              <c:strCache>
                <c:ptCount val="1"/>
                <c:pt idx="0">
                  <c:v>B_y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TableTop!$G$5:$G$9</c:f>
              <c:numCache>
                <c:formatCode>General</c:formatCode>
                <c:ptCount val="5"/>
                <c:pt idx="0">
                  <c:v>-162.07773826560151</c:v>
                </c:pt>
                <c:pt idx="1">
                  <c:v>-173.79481839680011</c:v>
                </c:pt>
                <c:pt idx="2">
                  <c:v>-189.50302522240054</c:v>
                </c:pt>
                <c:pt idx="3">
                  <c:v>-205.19215856320079</c:v>
                </c:pt>
                <c:pt idx="4">
                  <c:v>-215.09844973120016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76936"/>
        <c:axId val="225877328"/>
      </c:scatterChart>
      <c:valAx>
        <c:axId val="225876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7328"/>
        <c:crosses val="autoZero"/>
        <c:crossBetween val="midCat"/>
      </c:valAx>
      <c:valAx>
        <c:axId val="22587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6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TableTop!$E$4</c:f>
              <c:strCache>
                <c:ptCount val="1"/>
                <c:pt idx="0">
                  <c:v>B_z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TableTop!$E$5:$E$9</c:f>
              <c:numCache>
                <c:formatCode>General</c:formatCode>
                <c:ptCount val="5"/>
                <c:pt idx="0">
                  <c:v>40.68174980799995</c:v>
                </c:pt>
                <c:pt idx="1">
                  <c:v>35.279781284798446</c:v>
                </c:pt>
                <c:pt idx="2">
                  <c:v>29.542834684798436</c:v>
                </c:pt>
                <c:pt idx="3">
                  <c:v>16.803534977600066</c:v>
                </c:pt>
                <c:pt idx="4">
                  <c:v>6.6629975743999239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TableTop!$H$4</c:f>
              <c:strCache>
                <c:ptCount val="1"/>
                <c:pt idx="0">
                  <c:v>B_z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TableTop!$H$5:$H$9</c:f>
              <c:numCache>
                <c:formatCode>General</c:formatCode>
                <c:ptCount val="5"/>
                <c:pt idx="0">
                  <c:v>40.32769824639945</c:v>
                </c:pt>
                <c:pt idx="1">
                  <c:v>36.391407820799941</c:v>
                </c:pt>
                <c:pt idx="2">
                  <c:v>30.171067590399616</c:v>
                </c:pt>
                <c:pt idx="3">
                  <c:v>16.775520796798446</c:v>
                </c:pt>
                <c:pt idx="4">
                  <c:v>-0.5300903808001749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78112"/>
        <c:axId val="225878504"/>
      </c:scatterChart>
      <c:valAx>
        <c:axId val="225878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8504"/>
        <c:crosses val="autoZero"/>
        <c:crossBetween val="midCat"/>
      </c:valAx>
      <c:valAx>
        <c:axId val="22587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8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B_x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TableTop!$M$4</c:f>
              <c:strCache>
                <c:ptCount val="1"/>
                <c:pt idx="0">
                  <c:v>B_x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TableTop!$M$5:$M$9</c:f>
              <c:numCache>
                <c:formatCode>General</c:formatCode>
                <c:ptCount val="5"/>
                <c:pt idx="0">
                  <c:v>-4.5168396192002547</c:v>
                </c:pt>
                <c:pt idx="1">
                  <c:v>2.0450351984000008</c:v>
                </c:pt>
                <c:pt idx="2">
                  <c:v>4.5382972896004503</c:v>
                </c:pt>
                <c:pt idx="3">
                  <c:v>4.2110678160006501</c:v>
                </c:pt>
                <c:pt idx="4">
                  <c:v>10.173916001600446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79288"/>
        <c:axId val="225879680"/>
      </c:scatterChart>
      <c:valAx>
        <c:axId val="22587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9680"/>
        <c:crosses val="autoZero"/>
        <c:crossBetween val="midCat"/>
      </c:valAx>
      <c:valAx>
        <c:axId val="2258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79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B_y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TableTop!$N$4</c:f>
              <c:strCache>
                <c:ptCount val="1"/>
                <c:pt idx="0">
                  <c:v>B_y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TableTop!$N$5:$N$9</c:f>
              <c:numCache>
                <c:formatCode>General</c:formatCode>
                <c:ptCount val="5"/>
                <c:pt idx="0">
                  <c:v>-4.1580196863997116</c:v>
                </c:pt>
                <c:pt idx="1">
                  <c:v>6.2602753391984152</c:v>
                </c:pt>
                <c:pt idx="2">
                  <c:v>6.932019632000447</c:v>
                </c:pt>
                <c:pt idx="3">
                  <c:v>-0.14364718239994545</c:v>
                </c:pt>
                <c:pt idx="4">
                  <c:v>17.352102796799954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45064"/>
        <c:axId val="225745456"/>
      </c:scatterChart>
      <c:valAx>
        <c:axId val="225745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745456"/>
        <c:crosses val="autoZero"/>
        <c:crossBetween val="midCat"/>
      </c:valAx>
      <c:valAx>
        <c:axId val="22574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745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Table Top - </a:t>
            </a:r>
            <a:r>
              <a:rPr lang="en-US"/>
              <a:t>B_z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TableTop!$O$4</c:f>
              <c:strCache>
                <c:ptCount val="1"/>
                <c:pt idx="0">
                  <c:v>B_z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TableTop!$B$5:$B$9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TableTop!$O$5:$O$9</c:f>
              <c:numCache>
                <c:formatCode>General</c:formatCode>
                <c:ptCount val="5"/>
                <c:pt idx="0">
                  <c:v>0.35405156160049955</c:v>
                </c:pt>
                <c:pt idx="1">
                  <c:v>-1.111626536001495</c:v>
                </c:pt>
                <c:pt idx="2">
                  <c:v>-0.62823290560118039</c:v>
                </c:pt>
                <c:pt idx="3">
                  <c:v>2.8014180801619659E-2</c:v>
                </c:pt>
                <c:pt idx="4">
                  <c:v>7.1930879552000988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746240"/>
        <c:axId val="225746632"/>
      </c:scatterChart>
      <c:valAx>
        <c:axId val="22574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746632"/>
        <c:crosses val="autoZero"/>
        <c:crossBetween val="midCat"/>
      </c:valAx>
      <c:valAx>
        <c:axId val="225746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74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|B|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 Series'!$J$4</c:f>
              <c:strCache>
                <c:ptCount val="1"/>
                <c:pt idx="0">
                  <c:v>|B| Out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 Series'!$I$5:$I$17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Series'!$J$5:$J$17</c:f>
              <c:numCache>
                <c:formatCode>General</c:formatCode>
                <c:ptCount val="13"/>
                <c:pt idx="0">
                  <c:v>6788.4827625507651</c:v>
                </c:pt>
                <c:pt idx="1">
                  <c:v>6707.021207632275</c:v>
                </c:pt>
                <c:pt idx="2">
                  <c:v>6669.4514437015823</c:v>
                </c:pt>
                <c:pt idx="3">
                  <c:v>6654.0437490019476</c:v>
                </c:pt>
                <c:pt idx="4">
                  <c:v>6646.6651153249677</c:v>
                </c:pt>
                <c:pt idx="5">
                  <c:v>6644.6510007990591</c:v>
                </c:pt>
                <c:pt idx="7">
                  <c:v>6927.9793457724227</c:v>
                </c:pt>
                <c:pt idx="8">
                  <c:v>6777.5176939468383</c:v>
                </c:pt>
                <c:pt idx="9">
                  <c:v>6707.1811454459594</c:v>
                </c:pt>
                <c:pt idx="10">
                  <c:v>6672.783426442812</c:v>
                </c:pt>
                <c:pt idx="11">
                  <c:v>6657.5868362787451</c:v>
                </c:pt>
                <c:pt idx="12">
                  <c:v>6650.9033164519333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 Series'!$K$4</c:f>
              <c:strCache>
                <c:ptCount val="1"/>
                <c:pt idx="0">
                  <c:v>|B| 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 Series'!$I$5:$I$17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Series'!$K$5:$K$17</c:f>
              <c:numCache>
                <c:formatCode>General</c:formatCode>
                <c:ptCount val="13"/>
                <c:pt idx="0">
                  <c:v>6840.2940990143525</c:v>
                </c:pt>
                <c:pt idx="1">
                  <c:v>6757.8063052387579</c:v>
                </c:pt>
                <c:pt idx="2">
                  <c:v>6719.2722023562883</c:v>
                </c:pt>
                <c:pt idx="7">
                  <c:v>6962.0952531083376</c:v>
                </c:pt>
                <c:pt idx="8">
                  <c:v>6815.6871007490126</c:v>
                </c:pt>
                <c:pt idx="9">
                  <c:v>6751.353948967324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198240"/>
        <c:axId val="378196672"/>
      </c:scatterChart>
      <c:valAx>
        <c:axId val="37819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196672"/>
        <c:crosses val="autoZero"/>
        <c:crossBetween val="midCat"/>
      </c:valAx>
      <c:valAx>
        <c:axId val="3781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198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B_x</a:t>
            </a:r>
            <a:r>
              <a:rPr lang="en-US" baseline="0"/>
              <a:t>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 Series'!$C$4</c:f>
              <c:strCache>
                <c:ptCount val="1"/>
                <c:pt idx="0">
                  <c:v>B_x Out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 Series'!$B$5:$B$18</c:f>
              <c:numCache>
                <c:formatCode>General</c:formatCode>
                <c:ptCount val="14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Series'!$C$5:$C$18</c:f>
              <c:numCache>
                <c:formatCode>General</c:formatCode>
                <c:ptCount val="14"/>
                <c:pt idx="0">
                  <c:v>-1117.6271402400016</c:v>
                </c:pt>
                <c:pt idx="1">
                  <c:v>-766.46044321600129</c:v>
                </c:pt>
                <c:pt idx="2">
                  <c:v>-539.40491178560114</c:v>
                </c:pt>
                <c:pt idx="3">
                  <c:v>-373.78388280319996</c:v>
                </c:pt>
                <c:pt idx="4">
                  <c:v>-236.29028343680147</c:v>
                </c:pt>
                <c:pt idx="5">
                  <c:v>-144.70417779840136</c:v>
                </c:pt>
                <c:pt idx="7">
                  <c:v>1853.8584748863996</c:v>
                </c:pt>
                <c:pt idx="8">
                  <c:v>1258.8980714271984</c:v>
                </c:pt>
                <c:pt idx="9">
                  <c:v>845.16915216639973</c:v>
                </c:pt>
                <c:pt idx="10">
                  <c:v>559.38040057279977</c:v>
                </c:pt>
                <c:pt idx="11">
                  <c:v>378.77476509439839</c:v>
                </c:pt>
                <c:pt idx="12">
                  <c:v>254.25709585599907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 Series'!$F$4</c:f>
              <c:strCache>
                <c:ptCount val="1"/>
                <c:pt idx="0">
                  <c:v>B_x 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 Series'!$B$5:$B$18</c:f>
              <c:numCache>
                <c:formatCode>General</c:formatCode>
                <c:ptCount val="14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Series'!$F$5:$F$17</c:f>
              <c:numCache>
                <c:formatCode>General</c:formatCode>
                <c:ptCount val="13"/>
                <c:pt idx="0">
                  <c:v>-1123.5482651776001</c:v>
                </c:pt>
                <c:pt idx="1">
                  <c:v>-765.20516949759985</c:v>
                </c:pt>
                <c:pt idx="2">
                  <c:v>-520.81064829120078</c:v>
                </c:pt>
                <c:pt idx="7">
                  <c:v>1863.5907205055992</c:v>
                </c:pt>
                <c:pt idx="8">
                  <c:v>1285.5175036511991</c:v>
                </c:pt>
                <c:pt idx="9">
                  <c:v>930.44312642879959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512704"/>
        <c:axId val="378511920"/>
      </c:scatterChart>
      <c:valAx>
        <c:axId val="37851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1920"/>
        <c:crosses val="autoZero"/>
        <c:crossBetween val="midCat"/>
      </c:valAx>
      <c:valAx>
        <c:axId val="37851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2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B_y</a:t>
            </a:r>
            <a:r>
              <a:rPr lang="en-US" baseline="0"/>
              <a:t> Comparison</a:t>
            </a:r>
          </a:p>
        </c:rich>
      </c:tx>
      <c:layout>
        <c:manualLayout>
          <c:xMode val="edge"/>
          <c:yMode val="edge"/>
          <c:x val="0.41227077865266848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 Series'!$D$4</c:f>
              <c:strCache>
                <c:ptCount val="1"/>
                <c:pt idx="0">
                  <c:v>B_y Out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 Series'!$B$5:$B$17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Series'!$D$5:$D$17</c:f>
              <c:numCache>
                <c:formatCode>General</c:formatCode>
                <c:ptCount val="13"/>
                <c:pt idx="0">
                  <c:v>-6615.9572928352009</c:v>
                </c:pt>
                <c:pt idx="1">
                  <c:v>-6625.0064692800006</c:v>
                </c:pt>
                <c:pt idx="2">
                  <c:v>-6631.6440419904002</c:v>
                </c:pt>
                <c:pt idx="3">
                  <c:v>-6635.8139826048009</c:v>
                </c:pt>
                <c:pt idx="4">
                  <c:v>-6638.511688611201</c:v>
                </c:pt>
                <c:pt idx="5">
                  <c:v>-6640.7814333023998</c:v>
                </c:pt>
                <c:pt idx="7">
                  <c:v>-6635.6447054272003</c:v>
                </c:pt>
                <c:pt idx="8">
                  <c:v>-6639.6727869984006</c:v>
                </c:pt>
                <c:pt idx="9">
                  <c:v>-6643.6281509088003</c:v>
                </c:pt>
                <c:pt idx="10">
                  <c:v>-6643.6376876512004</c:v>
                </c:pt>
                <c:pt idx="11">
                  <c:v>-6644.1908187104</c:v>
                </c:pt>
                <c:pt idx="12">
                  <c:v>-6644.5496386432005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 Series'!$G$4</c:f>
              <c:strCache>
                <c:ptCount val="1"/>
                <c:pt idx="0">
                  <c:v>B_y 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 Series'!$B$5:$B$17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Series'!$G$5:$G$17</c:f>
              <c:numCache>
                <c:formatCode>General</c:formatCode>
                <c:ptCount val="13"/>
                <c:pt idx="0">
                  <c:v>-6666.8048191264006</c:v>
                </c:pt>
                <c:pt idx="1">
                  <c:v>-6675.8122723232009</c:v>
                </c:pt>
                <c:pt idx="2">
                  <c:v>-6682.4164664352002</c:v>
                </c:pt>
                <c:pt idx="7">
                  <c:v>-6667.9408835648001</c:v>
                </c:pt>
                <c:pt idx="8">
                  <c:v>-6672.9405207680002</c:v>
                </c:pt>
                <c:pt idx="9">
                  <c:v>-6677.8793612383997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518584"/>
        <c:axId val="378513488"/>
      </c:scatterChart>
      <c:valAx>
        <c:axId val="378518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3488"/>
        <c:crosses val="autoZero"/>
        <c:crossBetween val="midCat"/>
      </c:valAx>
      <c:valAx>
        <c:axId val="37851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8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 Series - B_x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Series'!$C$17</c:f>
              <c:strCache>
                <c:ptCount val="1"/>
                <c:pt idx="0">
                  <c:v>B_x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Series'!$C$18:$C$32</c:f>
              <c:numCache>
                <c:formatCode>General</c:formatCode>
                <c:ptCount val="15"/>
                <c:pt idx="0">
                  <c:v>-27.839744336000877</c:v>
                </c:pt>
                <c:pt idx="1">
                  <c:v>-34.78010861760049</c:v>
                </c:pt>
                <c:pt idx="2">
                  <c:v>-34.148299433600187</c:v>
                </c:pt>
                <c:pt idx="3">
                  <c:v>-27.57152345600116</c:v>
                </c:pt>
                <c:pt idx="4">
                  <c:v>-23.229921478401593</c:v>
                </c:pt>
                <c:pt idx="5">
                  <c:v>-5.8897396095999284</c:v>
                </c:pt>
                <c:pt idx="6">
                  <c:v>12.736710390399821</c:v>
                </c:pt>
                <c:pt idx="7">
                  <c:v>53.198724207999476</c:v>
                </c:pt>
                <c:pt idx="8">
                  <c:v>97.302581529598683</c:v>
                </c:pt>
                <c:pt idx="9">
                  <c:v>167.51684744959857</c:v>
                </c:pt>
                <c:pt idx="10">
                  <c:v>281.59416794559911</c:v>
                </c:pt>
                <c:pt idx="11">
                  <c:v>467.15652528639839</c:v>
                </c:pt>
                <c:pt idx="12">
                  <c:v>770.93514932479957</c:v>
                </c:pt>
                <c:pt idx="13">
                  <c:v>1223.6443110527998</c:v>
                </c:pt>
                <c:pt idx="14">
                  <c:v>1999.5739382943993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'V_T Series'!$F$17</c:f>
              <c:strCache>
                <c:ptCount val="1"/>
                <c:pt idx="0">
                  <c:v>B_x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Series'!$F$18:$F$32</c:f>
              <c:numCache>
                <c:formatCode>General</c:formatCode>
                <c:ptCount val="15"/>
                <c:pt idx="0">
                  <c:v>-21.165216748800958</c:v>
                </c:pt>
                <c:pt idx="1">
                  <c:v>-24.005973891200483</c:v>
                </c:pt>
                <c:pt idx="2">
                  <c:v>-23.494566080000368</c:v>
                </c:pt>
                <c:pt idx="3">
                  <c:v>-8.5993665440000768</c:v>
                </c:pt>
                <c:pt idx="11">
                  <c:v>505.2736925663994</c:v>
                </c:pt>
                <c:pt idx="12">
                  <c:v>781.12277439359968</c:v>
                </c:pt>
                <c:pt idx="13">
                  <c:v>1229.540402041599</c:v>
                </c:pt>
                <c:pt idx="14">
                  <c:v>2006.3342965631982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28408"/>
        <c:axId val="200929192"/>
      </c:scatterChart>
      <c:valAx>
        <c:axId val="200928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9192"/>
        <c:crosses val="autoZero"/>
        <c:crossBetween val="midCat"/>
      </c:valAx>
      <c:valAx>
        <c:axId val="200929192"/>
        <c:scaling>
          <c:orientation val="minMax"/>
          <c:max val="200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8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B_z</a:t>
            </a:r>
            <a:r>
              <a:rPr lang="en-US" baseline="0"/>
              <a:t>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 Series'!$E$4</c:f>
              <c:strCache>
                <c:ptCount val="1"/>
                <c:pt idx="0">
                  <c:v>B_z Out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 Series'!$B$5:$B$17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Series'!$E$5:$E$17</c:f>
              <c:numCache>
                <c:formatCode>General</c:formatCode>
                <c:ptCount val="13"/>
                <c:pt idx="0">
                  <c:v>-1031.2695536224001</c:v>
                </c:pt>
                <c:pt idx="1">
                  <c:v>-711.3094619168005</c:v>
                </c:pt>
                <c:pt idx="2">
                  <c:v>-460.35008566080069</c:v>
                </c:pt>
                <c:pt idx="3">
                  <c:v>-320.24461096960113</c:v>
                </c:pt>
                <c:pt idx="4">
                  <c:v>-229.0995796672014</c:v>
                </c:pt>
                <c:pt idx="5">
                  <c:v>-174.55537360320159</c:v>
                </c:pt>
                <c:pt idx="7">
                  <c:v>-726.86031249280131</c:v>
                </c:pt>
                <c:pt idx="8">
                  <c:v>-514.45798576000016</c:v>
                </c:pt>
                <c:pt idx="9">
                  <c:v>-366.2963479263999</c:v>
                </c:pt>
                <c:pt idx="10">
                  <c:v>-274.24532609600101</c:v>
                </c:pt>
                <c:pt idx="11">
                  <c:v>-186.33444256000075</c:v>
                </c:pt>
                <c:pt idx="12">
                  <c:v>-140.81318689920045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 Series'!$H$4</c:f>
              <c:strCache>
                <c:ptCount val="1"/>
                <c:pt idx="0">
                  <c:v>B_z 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 Series'!$B$5:$B$17</c:f>
              <c:numCache>
                <c:formatCode>General</c:formatCode>
                <c:ptCount val="13"/>
                <c:pt idx="0">
                  <c:v>-4</c:v>
                </c:pt>
                <c:pt idx="1">
                  <c:v>-2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7">
                  <c:v>-4</c:v>
                </c:pt>
                <c:pt idx="8">
                  <c:v>-2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</c:numCache>
            </c:numRef>
          </c:xVal>
          <c:yVal>
            <c:numRef>
              <c:f>'B Series'!$H$5:$H$17</c:f>
              <c:numCache>
                <c:formatCode>General</c:formatCode>
                <c:ptCount val="13"/>
                <c:pt idx="0">
                  <c:v>-1039.7000339040005</c:v>
                </c:pt>
                <c:pt idx="1">
                  <c:v>-718.28797316800046</c:v>
                </c:pt>
                <c:pt idx="2">
                  <c:v>-471.89550442880136</c:v>
                </c:pt>
                <c:pt idx="7">
                  <c:v>-732.36897332160152</c:v>
                </c:pt>
                <c:pt idx="8">
                  <c:v>-522.3985159008007</c:v>
                </c:pt>
                <c:pt idx="9">
                  <c:v>-347.82606208320067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513096"/>
        <c:axId val="378519368"/>
      </c:scatterChart>
      <c:valAx>
        <c:axId val="378513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9368"/>
        <c:crosses val="autoZero"/>
        <c:crossBetween val="midCat"/>
      </c:valAx>
      <c:valAx>
        <c:axId val="37851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8513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|B|</a:t>
            </a:r>
            <a:r>
              <a:rPr lang="en-US" baseline="0"/>
              <a:t> Out - In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'B Series'!$L$4</c:f>
              <c:strCache>
                <c:ptCount val="1"/>
                <c:pt idx="0">
                  <c:v>|B|Out-In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 Series'!$I$5:$I$7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Series'!$L$5:$L$7</c:f>
              <c:numCache>
                <c:formatCode>General</c:formatCode>
                <c:ptCount val="3"/>
                <c:pt idx="0">
                  <c:v>-51.811336463587395</c:v>
                </c:pt>
                <c:pt idx="1">
                  <c:v>-50.78509760648285</c:v>
                </c:pt>
                <c:pt idx="2">
                  <c:v>-49.820758654705969</c:v>
                </c:pt>
              </c:numCache>
            </c:numRef>
          </c:yVal>
          <c:smooth val="1"/>
        </c:ser>
        <c:ser>
          <c:idx val="0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 Series'!$I$12:$I$14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Series'!$L$12:$L$14</c:f>
              <c:numCache>
                <c:formatCode>General</c:formatCode>
                <c:ptCount val="3"/>
                <c:pt idx="0">
                  <c:v>-34.115907335914926</c:v>
                </c:pt>
                <c:pt idx="1">
                  <c:v>-38.169406802174308</c:v>
                </c:pt>
                <c:pt idx="2">
                  <c:v>-44.172803521364585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139728"/>
        <c:axId val="224902416"/>
      </c:scatterChart>
      <c:valAx>
        <c:axId val="29813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902416"/>
        <c:crosses val="autoZero"/>
        <c:crossBetween val="midCat"/>
      </c:valAx>
      <c:valAx>
        <c:axId val="22490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139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B_x</a:t>
            </a:r>
            <a:r>
              <a:rPr lang="en-US" baseline="0"/>
              <a:t> Out - In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'B Series'!$M$4</c:f>
              <c:strCache>
                <c:ptCount val="1"/>
                <c:pt idx="0">
                  <c:v>B_x Out-In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 Series'!$I$5:$I$7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Series'!$M$5:$M$7</c:f>
              <c:numCache>
                <c:formatCode>General</c:formatCode>
                <c:ptCount val="3"/>
                <c:pt idx="0">
                  <c:v>5.9211249375985062</c:v>
                </c:pt>
                <c:pt idx="1">
                  <c:v>-1.2552737184014404</c:v>
                </c:pt>
                <c:pt idx="2">
                  <c:v>-18.594263494400366</c:v>
                </c:pt>
              </c:numCache>
            </c:numRef>
          </c:yVal>
          <c:smooth val="1"/>
        </c:ser>
        <c:ser>
          <c:idx val="0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 Series'!$I$12:$I$14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Series'!$M$12:$M$14</c:f>
              <c:numCache>
                <c:formatCode>General</c:formatCode>
                <c:ptCount val="3"/>
                <c:pt idx="0">
                  <c:v>-9.7322456191996025</c:v>
                </c:pt>
                <c:pt idx="1">
                  <c:v>-26.619432224000775</c:v>
                </c:pt>
                <c:pt idx="2">
                  <c:v>-85.273974262399861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005656"/>
        <c:axId val="386006048"/>
      </c:scatterChart>
      <c:valAx>
        <c:axId val="386005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006048"/>
        <c:crosses val="autoZero"/>
        <c:crossBetween val="midCat"/>
      </c:valAx>
      <c:valAx>
        <c:axId val="38600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005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B_y Out - 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'B Series'!$N$4</c:f>
              <c:strCache>
                <c:ptCount val="1"/>
                <c:pt idx="0">
                  <c:v>B_y Out-In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 Series'!$I$5:$I$7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Series'!$N$5:$N$7</c:f>
              <c:numCache>
                <c:formatCode>General</c:formatCode>
                <c:ptCount val="3"/>
                <c:pt idx="0">
                  <c:v>50.847526291199756</c:v>
                </c:pt>
                <c:pt idx="1">
                  <c:v>50.805803043200285</c:v>
                </c:pt>
                <c:pt idx="2">
                  <c:v>50.772424444799981</c:v>
                </c:pt>
              </c:numCache>
            </c:numRef>
          </c:yVal>
          <c:smooth val="1"/>
        </c:ser>
        <c:ser>
          <c:idx val="0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 Series'!$I$12:$I$14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Series'!$N$12:$N$14</c:f>
              <c:numCache>
                <c:formatCode>General</c:formatCode>
                <c:ptCount val="3"/>
                <c:pt idx="0">
                  <c:v>32.296178137599782</c:v>
                </c:pt>
                <c:pt idx="1">
                  <c:v>33.267733769599545</c:v>
                </c:pt>
                <c:pt idx="2">
                  <c:v>34.251210329599417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009968"/>
        <c:axId val="386007616"/>
      </c:scatterChart>
      <c:valAx>
        <c:axId val="38600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007616"/>
        <c:crosses val="autoZero"/>
        <c:crossBetween val="midCat"/>
      </c:valAx>
      <c:valAx>
        <c:axId val="38600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009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B_z Out</a:t>
            </a:r>
            <a:r>
              <a:rPr lang="en-US" baseline="0"/>
              <a:t> - 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'B Series'!$O$4</c:f>
              <c:strCache>
                <c:ptCount val="1"/>
                <c:pt idx="0">
                  <c:v>B_z Out-In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'B Series'!$I$5:$I$7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Series'!$O$5:$O$7</c:f>
              <c:numCache>
                <c:formatCode>General</c:formatCode>
                <c:ptCount val="3"/>
                <c:pt idx="0">
                  <c:v>8.4304802816004667</c:v>
                </c:pt>
                <c:pt idx="1">
                  <c:v>6.9785112511999614</c:v>
                </c:pt>
                <c:pt idx="2">
                  <c:v>11.545418768000673</c:v>
                </c:pt>
              </c:numCache>
            </c:numRef>
          </c:yVal>
          <c:smooth val="1"/>
        </c:ser>
        <c:ser>
          <c:idx val="0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'B Series'!$I$12:$I$14</c:f>
              <c:numCache>
                <c:formatCode>General</c:formatCode>
                <c:ptCount val="3"/>
                <c:pt idx="0">
                  <c:v>-4</c:v>
                </c:pt>
                <c:pt idx="1">
                  <c:v>-2</c:v>
                </c:pt>
                <c:pt idx="2">
                  <c:v>0</c:v>
                </c:pt>
              </c:numCache>
            </c:numRef>
          </c:xVal>
          <c:yVal>
            <c:numRef>
              <c:f>'B Series'!$O$12:$O$14</c:f>
              <c:numCache>
                <c:formatCode>General</c:formatCode>
                <c:ptCount val="3"/>
                <c:pt idx="0">
                  <c:v>5.5086608288002026</c:v>
                </c:pt>
                <c:pt idx="1">
                  <c:v>7.9405301408005471</c:v>
                </c:pt>
                <c:pt idx="2">
                  <c:v>-18.470285843199235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292496"/>
        <c:axId val="377292888"/>
      </c:scatterChart>
      <c:valAx>
        <c:axId val="37729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292888"/>
        <c:crosses val="autoZero"/>
        <c:crossBetween val="midCat"/>
      </c:valAx>
      <c:valAx>
        <c:axId val="37729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292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</a:t>
            </a:r>
            <a:r>
              <a:rPr lang="en-US" baseline="0"/>
              <a:t> Series - B_y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Series'!$D$17</c:f>
              <c:strCache>
                <c:ptCount val="1"/>
                <c:pt idx="0">
                  <c:v>B_y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Series'!$D$18:$D$32</c:f>
              <c:numCache>
                <c:formatCode>General</c:formatCode>
                <c:ptCount val="15"/>
                <c:pt idx="0">
                  <c:v>-6694.8833729376001</c:v>
                </c:pt>
                <c:pt idx="1">
                  <c:v>-6694.6246888000005</c:v>
                </c:pt>
                <c:pt idx="2">
                  <c:v>-6694.3123604864004</c:v>
                </c:pt>
                <c:pt idx="3">
                  <c:v>-6693.8045289536003</c:v>
                </c:pt>
                <c:pt idx="4">
                  <c:v>-6693.4647825055999</c:v>
                </c:pt>
                <c:pt idx="5">
                  <c:v>-6693.1405332640006</c:v>
                </c:pt>
                <c:pt idx="6">
                  <c:v>-6692.7447584544007</c:v>
                </c:pt>
                <c:pt idx="7">
                  <c:v>-6692.4276617696005</c:v>
                </c:pt>
                <c:pt idx="8">
                  <c:v>-6692.2560004063998</c:v>
                </c:pt>
                <c:pt idx="9">
                  <c:v>-6692.3203734176004</c:v>
                </c:pt>
                <c:pt idx="10">
                  <c:v>-6692.4455431616007</c:v>
                </c:pt>
                <c:pt idx="11">
                  <c:v>-6692.6768091648009</c:v>
                </c:pt>
                <c:pt idx="12">
                  <c:v>-6694.1442754016007</c:v>
                </c:pt>
                <c:pt idx="13">
                  <c:v>-6695.9538722720008</c:v>
                </c:pt>
                <c:pt idx="14">
                  <c:v>-6696.0420871391998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'V_T Series'!$G$17</c:f>
              <c:strCache>
                <c:ptCount val="1"/>
                <c:pt idx="0">
                  <c:v>B_y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Series'!$G$18:$G$32</c:f>
              <c:numCache>
                <c:formatCode>General</c:formatCode>
                <c:ptCount val="15"/>
                <c:pt idx="0">
                  <c:v>-6690.0589733760007</c:v>
                </c:pt>
                <c:pt idx="1">
                  <c:v>-6689.9040013120002</c:v>
                </c:pt>
                <c:pt idx="2">
                  <c:v>-6690.1042729024002</c:v>
                </c:pt>
                <c:pt idx="3">
                  <c:v>-6690.4225616800004</c:v>
                </c:pt>
                <c:pt idx="11">
                  <c:v>-6693.4647825055999</c:v>
                </c:pt>
                <c:pt idx="12">
                  <c:v>-6695.6498886080008</c:v>
                </c:pt>
                <c:pt idx="13">
                  <c:v>-6698.4656118016001</c:v>
                </c:pt>
                <c:pt idx="14">
                  <c:v>-6699.2428563072008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00160"/>
        <c:axId val="225100552"/>
      </c:scatterChart>
      <c:valAx>
        <c:axId val="225100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0552"/>
        <c:crosses val="autoZero"/>
        <c:crossBetween val="midCat"/>
      </c:valAx>
      <c:valAx>
        <c:axId val="22510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0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 Series</a:t>
            </a:r>
            <a:r>
              <a:rPr lang="en-US" baseline="0"/>
              <a:t> - B_z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Series'!$E$17</c:f>
              <c:strCache>
                <c:ptCount val="1"/>
                <c:pt idx="0">
                  <c:v>B_z 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Series'!$E$18:$E$32</c:f>
              <c:numCache>
                <c:formatCode>General</c:formatCode>
                <c:ptCount val="15"/>
                <c:pt idx="0">
                  <c:v>-139.11326256640132</c:v>
                </c:pt>
                <c:pt idx="1">
                  <c:v>-140.04905541440166</c:v>
                </c:pt>
                <c:pt idx="2">
                  <c:v>-142.07322898880011</c:v>
                </c:pt>
                <c:pt idx="3">
                  <c:v>-144.56947131200104</c:v>
                </c:pt>
                <c:pt idx="4">
                  <c:v>-144.01395606720143</c:v>
                </c:pt>
                <c:pt idx="5">
                  <c:v>-138.90941469760037</c:v>
                </c:pt>
                <c:pt idx="6">
                  <c:v>-135.84573620160154</c:v>
                </c:pt>
                <c:pt idx="7">
                  <c:v>-133.18856135040005</c:v>
                </c:pt>
                <c:pt idx="8">
                  <c:v>-132.78205770560089</c:v>
                </c:pt>
                <c:pt idx="9">
                  <c:v>-130.69351112000004</c:v>
                </c:pt>
                <c:pt idx="10">
                  <c:v>-128.57516221440164</c:v>
                </c:pt>
                <c:pt idx="11">
                  <c:v>-135.62758321920046</c:v>
                </c:pt>
                <c:pt idx="12">
                  <c:v>-135.35220978240068</c:v>
                </c:pt>
                <c:pt idx="13">
                  <c:v>-137.72447445440048</c:v>
                </c:pt>
                <c:pt idx="14">
                  <c:v>-153.66156309760117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'V_T Series'!$H$17</c:f>
              <c:strCache>
                <c:ptCount val="1"/>
                <c:pt idx="0">
                  <c:v>B_z Out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'V_T Series'!$B$18:$B$32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Series'!$H$18:$H$32</c:f>
              <c:numCache>
                <c:formatCode>General</c:formatCode>
                <c:ptCount val="15"/>
                <c:pt idx="0">
                  <c:v>-152.51476982400163</c:v>
                </c:pt>
                <c:pt idx="1">
                  <c:v>-154.83577450560006</c:v>
                </c:pt>
                <c:pt idx="2">
                  <c:v>-159.27035972160047</c:v>
                </c:pt>
                <c:pt idx="3">
                  <c:v>-161.91203736640091</c:v>
                </c:pt>
                <c:pt idx="11">
                  <c:v>-155.58083250560048</c:v>
                </c:pt>
                <c:pt idx="12">
                  <c:v>-149.8313689311999</c:v>
                </c:pt>
                <c:pt idx="13">
                  <c:v>-158.03535158080012</c:v>
                </c:pt>
                <c:pt idx="14">
                  <c:v>-177.0182373280004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101336"/>
        <c:axId val="225101728"/>
      </c:scatterChart>
      <c:valAx>
        <c:axId val="225101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1728"/>
        <c:crosses val="autoZero"/>
        <c:crossBetween val="midCat"/>
      </c:valAx>
      <c:valAx>
        <c:axId val="225101728"/>
        <c:scaling>
          <c:orientation val="minMax"/>
          <c:max val="-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1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 Series - |B|Out-In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Series'!$L$17</c:f>
              <c:strCache>
                <c:ptCount val="1"/>
                <c:pt idx="0">
                  <c:v>|B|Out-In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Series'!$L$18:$L$32</c:f>
              <c:numCache>
                <c:formatCode>General</c:formatCode>
                <c:ptCount val="15"/>
                <c:pt idx="0">
                  <c:v>4.555732804337822</c:v>
                </c:pt>
                <c:pt idx="1">
                  <c:v>4.4411061887185497</c:v>
                </c:pt>
                <c:pt idx="2">
                  <c:v>3.8657652491401677</c:v>
                </c:pt>
                <c:pt idx="3">
                  <c:v>3.0353048196138843</c:v>
                </c:pt>
                <c:pt idx="11">
                  <c:v>-3.9796038714048336</c:v>
                </c:pt>
                <c:pt idx="12">
                  <c:v>-2.974294868799916</c:v>
                </c:pt>
                <c:pt idx="13">
                  <c:v>-3.9730447744514095</c:v>
                </c:pt>
                <c:pt idx="14">
                  <c:v>-5.5543835926382599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08176"/>
        <c:axId val="224608568"/>
      </c:scatterChart>
      <c:valAx>
        <c:axId val="22460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08568"/>
        <c:crosses val="autoZero"/>
        <c:crossBetween val="midCat"/>
      </c:valAx>
      <c:valAx>
        <c:axId val="224608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0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 Series - </a:t>
            </a:r>
            <a:r>
              <a:rPr lang="en-US"/>
              <a:t>B_x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Series'!$M$17</c:f>
              <c:strCache>
                <c:ptCount val="1"/>
                <c:pt idx="0">
                  <c:v>B_x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Series'!$M$18:$M$32</c:f>
              <c:numCache>
                <c:formatCode>General</c:formatCode>
                <c:ptCount val="15"/>
                <c:pt idx="0">
                  <c:v>-6.6745275871999183</c:v>
                </c:pt>
                <c:pt idx="1">
                  <c:v>-10.774134726400007</c:v>
                </c:pt>
                <c:pt idx="2">
                  <c:v>-10.653733353599819</c:v>
                </c:pt>
                <c:pt idx="3">
                  <c:v>-18.972156912001083</c:v>
                </c:pt>
                <c:pt idx="11">
                  <c:v>-38.117167280001013</c:v>
                </c:pt>
                <c:pt idx="12">
                  <c:v>-10.187625068800116</c:v>
                </c:pt>
                <c:pt idx="13">
                  <c:v>-5.8960909887991875</c:v>
                </c:pt>
                <c:pt idx="14">
                  <c:v>-6.7603582687988819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07392"/>
        <c:axId val="224609352"/>
      </c:scatterChart>
      <c:valAx>
        <c:axId val="22460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09352"/>
        <c:crosses val="autoZero"/>
        <c:crossBetween val="midCat"/>
      </c:valAx>
      <c:valAx>
        <c:axId val="22460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0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 Series - </a:t>
            </a:r>
            <a:r>
              <a:rPr lang="en-US"/>
              <a:t>B_y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Series'!$N$17</c:f>
              <c:strCache>
                <c:ptCount val="1"/>
                <c:pt idx="0">
                  <c:v>B_y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Series'!$N$18:$N$32</c:f>
              <c:numCache>
                <c:formatCode>General</c:formatCode>
                <c:ptCount val="15"/>
                <c:pt idx="0">
                  <c:v>-4.8243995615994208</c:v>
                </c:pt>
                <c:pt idx="1">
                  <c:v>-4.7206874880002943</c:v>
                </c:pt>
                <c:pt idx="2">
                  <c:v>-4.2080875840001681</c:v>
                </c:pt>
                <c:pt idx="3">
                  <c:v>-3.381967273599912</c:v>
                </c:pt>
                <c:pt idx="11">
                  <c:v>0.78797334079899883</c:v>
                </c:pt>
                <c:pt idx="12">
                  <c:v>1.5056132064000849</c:v>
                </c:pt>
                <c:pt idx="13">
                  <c:v>2.5117395295992537</c:v>
                </c:pt>
                <c:pt idx="14">
                  <c:v>3.2007691680009884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07784"/>
        <c:axId val="224610136"/>
      </c:scatterChart>
      <c:valAx>
        <c:axId val="224607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10136"/>
        <c:crosses val="autoZero"/>
        <c:crossBetween val="midCat"/>
      </c:valAx>
      <c:valAx>
        <c:axId val="22461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07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 Series - </a:t>
            </a:r>
            <a:r>
              <a:rPr lang="en-US"/>
              <a:t>B_z Out-In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'V_T Series'!$O$17</c:f>
              <c:strCache>
                <c:ptCount val="1"/>
                <c:pt idx="0">
                  <c:v>B_z Out-In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'V_T Series'!$I$18:$I$32</c:f>
              <c:numCache>
                <c:formatCode>General</c:formatCode>
                <c:ptCount val="15"/>
                <c:pt idx="0">
                  <c:v>0.1875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8.875</c:v>
                </c:pt>
                <c:pt idx="5">
                  <c:v>10.9375</c:v>
                </c:pt>
                <c:pt idx="6">
                  <c:v>12.9375</c:v>
                </c:pt>
                <c:pt idx="7">
                  <c:v>14.875</c:v>
                </c:pt>
                <c:pt idx="8">
                  <c:v>16.875</c:v>
                </c:pt>
                <c:pt idx="9">
                  <c:v>18.9375</c:v>
                </c:pt>
                <c:pt idx="10">
                  <c:v>20.9375</c:v>
                </c:pt>
                <c:pt idx="11">
                  <c:v>23</c:v>
                </c:pt>
                <c:pt idx="12">
                  <c:v>25.125</c:v>
                </c:pt>
                <c:pt idx="13">
                  <c:v>27.0625</c:v>
                </c:pt>
                <c:pt idx="14">
                  <c:v>29.0625</c:v>
                </c:pt>
              </c:numCache>
            </c:numRef>
          </c:xVal>
          <c:yVal>
            <c:numRef>
              <c:f>'V_T Series'!$O$18:$O$32</c:f>
              <c:numCache>
                <c:formatCode>General</c:formatCode>
                <c:ptCount val="15"/>
                <c:pt idx="0">
                  <c:v>13.401507257600315</c:v>
                </c:pt>
                <c:pt idx="1">
                  <c:v>14.786719091198393</c:v>
                </c:pt>
                <c:pt idx="2">
                  <c:v>17.19713073280036</c:v>
                </c:pt>
                <c:pt idx="3">
                  <c:v>17.342566054399867</c:v>
                </c:pt>
                <c:pt idx="11">
                  <c:v>19.953249286400023</c:v>
                </c:pt>
                <c:pt idx="12">
                  <c:v>14.479159148799226</c:v>
                </c:pt>
                <c:pt idx="13">
                  <c:v>20.310877126399646</c:v>
                </c:pt>
                <c:pt idx="14">
                  <c:v>23.356674230399221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10920"/>
        <c:axId val="225103296"/>
      </c:scatterChart>
      <c:valAx>
        <c:axId val="224610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03296"/>
        <c:crosses val="autoZero"/>
        <c:crossBetween val="midCat"/>
      </c:valAx>
      <c:valAx>
        <c:axId val="22510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10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39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54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0</xdr:row>
      <xdr:rowOff>71437</xdr:rowOff>
    </xdr:from>
    <xdr:to>
      <xdr:col>23</xdr:col>
      <xdr:colOff>19050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32</xdr:row>
      <xdr:rowOff>100012</xdr:rowOff>
    </xdr:from>
    <xdr:to>
      <xdr:col>7</xdr:col>
      <xdr:colOff>466725</xdr:colOff>
      <xdr:row>46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47</xdr:row>
      <xdr:rowOff>119062</xdr:rowOff>
    </xdr:from>
    <xdr:to>
      <xdr:col>7</xdr:col>
      <xdr:colOff>466725</xdr:colOff>
      <xdr:row>62</xdr:row>
      <xdr:rowOff>4762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62</xdr:row>
      <xdr:rowOff>157162</xdr:rowOff>
    </xdr:from>
    <xdr:to>
      <xdr:col>7</xdr:col>
      <xdr:colOff>466725</xdr:colOff>
      <xdr:row>77</xdr:row>
      <xdr:rowOff>42862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166687</xdr:colOff>
      <xdr:row>78</xdr:row>
      <xdr:rowOff>4762</xdr:rowOff>
    </xdr:from>
    <xdr:to>
      <xdr:col>7</xdr:col>
      <xdr:colOff>471487</xdr:colOff>
      <xdr:row>92</xdr:row>
      <xdr:rowOff>80962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</xdr:colOff>
      <xdr:row>32</xdr:row>
      <xdr:rowOff>90487</xdr:rowOff>
    </xdr:from>
    <xdr:to>
      <xdr:col>16</xdr:col>
      <xdr:colOff>309562</xdr:colOff>
      <xdr:row>46</xdr:row>
      <xdr:rowOff>166687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33337</xdr:colOff>
      <xdr:row>47</xdr:row>
      <xdr:rowOff>147637</xdr:rowOff>
    </xdr:from>
    <xdr:to>
      <xdr:col>16</xdr:col>
      <xdr:colOff>338137</xdr:colOff>
      <xdr:row>62</xdr:row>
      <xdr:rowOff>33337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42862</xdr:colOff>
      <xdr:row>62</xdr:row>
      <xdr:rowOff>166687</xdr:rowOff>
    </xdr:from>
    <xdr:to>
      <xdr:col>16</xdr:col>
      <xdr:colOff>347662</xdr:colOff>
      <xdr:row>77</xdr:row>
      <xdr:rowOff>52387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61912</xdr:colOff>
      <xdr:row>78</xdr:row>
      <xdr:rowOff>33337</xdr:rowOff>
    </xdr:from>
    <xdr:to>
      <xdr:col>16</xdr:col>
      <xdr:colOff>366712</xdr:colOff>
      <xdr:row>92</xdr:row>
      <xdr:rowOff>109537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285750</xdr:colOff>
      <xdr:row>0</xdr:row>
      <xdr:rowOff>0</xdr:rowOff>
    </xdr:from>
    <xdr:to>
      <xdr:col>30</xdr:col>
      <xdr:colOff>590550</xdr:colOff>
      <xdr:row>14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52387</xdr:rowOff>
    </xdr:from>
    <xdr:to>
      <xdr:col>7</xdr:col>
      <xdr:colOff>371475</xdr:colOff>
      <xdr:row>28</xdr:row>
      <xdr:rowOff>128587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13</xdr:row>
      <xdr:rowOff>185737</xdr:rowOff>
    </xdr:from>
    <xdr:to>
      <xdr:col>16</xdr:col>
      <xdr:colOff>361950</xdr:colOff>
      <xdr:row>28</xdr:row>
      <xdr:rowOff>71437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109537</xdr:rowOff>
    </xdr:from>
    <xdr:to>
      <xdr:col>7</xdr:col>
      <xdr:colOff>304800</xdr:colOff>
      <xdr:row>43</xdr:row>
      <xdr:rowOff>185737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4762</xdr:rowOff>
    </xdr:from>
    <xdr:to>
      <xdr:col>7</xdr:col>
      <xdr:colOff>304800</xdr:colOff>
      <xdr:row>59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100012</xdr:rowOff>
    </xdr:from>
    <xdr:to>
      <xdr:col>7</xdr:col>
      <xdr:colOff>304800</xdr:colOff>
      <xdr:row>73</xdr:row>
      <xdr:rowOff>176212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76200</xdr:colOff>
      <xdr:row>29</xdr:row>
      <xdr:rowOff>100012</xdr:rowOff>
    </xdr:from>
    <xdr:to>
      <xdr:col>16</xdr:col>
      <xdr:colOff>381000</xdr:colOff>
      <xdr:row>43</xdr:row>
      <xdr:rowOff>176212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85725</xdr:colOff>
      <xdr:row>44</xdr:row>
      <xdr:rowOff>185737</xdr:rowOff>
    </xdr:from>
    <xdr:to>
      <xdr:col>16</xdr:col>
      <xdr:colOff>390525</xdr:colOff>
      <xdr:row>59</xdr:row>
      <xdr:rowOff>71437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104775</xdr:colOff>
      <xdr:row>59</xdr:row>
      <xdr:rowOff>157162</xdr:rowOff>
    </xdr:from>
    <xdr:to>
      <xdr:col>16</xdr:col>
      <xdr:colOff>409575</xdr:colOff>
      <xdr:row>74</xdr:row>
      <xdr:rowOff>42862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90487</xdr:rowOff>
    </xdr:from>
    <xdr:to>
      <xdr:col>7</xdr:col>
      <xdr:colOff>371475</xdr:colOff>
      <xdr:row>23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9</xdr:row>
      <xdr:rowOff>100012</xdr:rowOff>
    </xdr:from>
    <xdr:to>
      <xdr:col>16</xdr:col>
      <xdr:colOff>323850</xdr:colOff>
      <xdr:row>23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24</xdr:row>
      <xdr:rowOff>80962</xdr:rowOff>
    </xdr:from>
    <xdr:to>
      <xdr:col>7</xdr:col>
      <xdr:colOff>390525</xdr:colOff>
      <xdr:row>38</xdr:row>
      <xdr:rowOff>157162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39</xdr:row>
      <xdr:rowOff>52387</xdr:rowOff>
    </xdr:from>
    <xdr:to>
      <xdr:col>7</xdr:col>
      <xdr:colOff>390525</xdr:colOff>
      <xdr:row>53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54</xdr:row>
      <xdr:rowOff>33337</xdr:rowOff>
    </xdr:from>
    <xdr:to>
      <xdr:col>7</xdr:col>
      <xdr:colOff>409575</xdr:colOff>
      <xdr:row>68</xdr:row>
      <xdr:rowOff>109537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24</xdr:row>
      <xdr:rowOff>90487</xdr:rowOff>
    </xdr:from>
    <xdr:to>
      <xdr:col>16</xdr:col>
      <xdr:colOff>323850</xdr:colOff>
      <xdr:row>38</xdr:row>
      <xdr:rowOff>166687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</xdr:colOff>
      <xdr:row>39</xdr:row>
      <xdr:rowOff>52387</xdr:rowOff>
    </xdr:from>
    <xdr:to>
      <xdr:col>16</xdr:col>
      <xdr:colOff>314325</xdr:colOff>
      <xdr:row>53</xdr:row>
      <xdr:rowOff>128587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54</xdr:row>
      <xdr:rowOff>42862</xdr:rowOff>
    </xdr:from>
    <xdr:to>
      <xdr:col>16</xdr:col>
      <xdr:colOff>304800</xdr:colOff>
      <xdr:row>68</xdr:row>
      <xdr:rowOff>119062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39220</xdr:colOff>
      <xdr:row>17</xdr:row>
      <xdr:rowOff>45943</xdr:rowOff>
    </xdr:from>
    <xdr:to>
      <xdr:col>7</xdr:col>
      <xdr:colOff>375396</xdr:colOff>
      <xdr:row>31</xdr:row>
      <xdr:rowOff>122143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28014</xdr:colOff>
      <xdr:row>32</xdr:row>
      <xdr:rowOff>158002</xdr:rowOff>
    </xdr:from>
    <xdr:to>
      <xdr:col>7</xdr:col>
      <xdr:colOff>364190</xdr:colOff>
      <xdr:row>47</xdr:row>
      <xdr:rowOff>43702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23532</xdr:rowOff>
    </xdr:from>
    <xdr:to>
      <xdr:col>7</xdr:col>
      <xdr:colOff>336176</xdr:colOff>
      <xdr:row>62</xdr:row>
      <xdr:rowOff>99732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63</xdr:row>
      <xdr:rowOff>12327</xdr:rowOff>
    </xdr:from>
    <xdr:to>
      <xdr:col>7</xdr:col>
      <xdr:colOff>336176</xdr:colOff>
      <xdr:row>77</xdr:row>
      <xdr:rowOff>88527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72837</xdr:colOff>
      <xdr:row>17</xdr:row>
      <xdr:rowOff>1120</xdr:rowOff>
    </xdr:from>
    <xdr:to>
      <xdr:col>16</xdr:col>
      <xdr:colOff>409014</xdr:colOff>
      <xdr:row>31</xdr:row>
      <xdr:rowOff>77320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61632</xdr:colOff>
      <xdr:row>32</xdr:row>
      <xdr:rowOff>68356</xdr:rowOff>
    </xdr:from>
    <xdr:to>
      <xdr:col>16</xdr:col>
      <xdr:colOff>397809</xdr:colOff>
      <xdr:row>46</xdr:row>
      <xdr:rowOff>144556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72838</xdr:colOff>
      <xdr:row>48</xdr:row>
      <xdr:rowOff>79560</xdr:rowOff>
    </xdr:from>
    <xdr:to>
      <xdr:col>16</xdr:col>
      <xdr:colOff>409015</xdr:colOff>
      <xdr:row>62</xdr:row>
      <xdr:rowOff>155760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61632</xdr:colOff>
      <xdr:row>63</xdr:row>
      <xdr:rowOff>68358</xdr:rowOff>
    </xdr:from>
    <xdr:to>
      <xdr:col>16</xdr:col>
      <xdr:colOff>397809</xdr:colOff>
      <xdr:row>77</xdr:row>
      <xdr:rowOff>144558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opLeftCell="A52" workbookViewId="0">
      <selection activeCell="F61" sqref="F61"/>
    </sheetView>
  </sheetViews>
  <sheetFormatPr defaultRowHeight="15" x14ac:dyDescent="0.25"/>
  <cols>
    <col min="1" max="1" width="22.140625" customWidth="1"/>
    <col min="4" max="4" width="10.28515625" bestFit="1" customWidth="1"/>
    <col min="5" max="9" width="10.28515625" customWidth="1"/>
    <col min="10" max="10" width="10.28515625" bestFit="1" customWidth="1"/>
    <col min="11" max="11" width="10.140625" bestFit="1" customWidth="1"/>
    <col min="12" max="12" width="10.28515625" bestFit="1" customWidth="1"/>
  </cols>
  <sheetData>
    <row r="1" spans="1:14" x14ac:dyDescent="0.25">
      <c r="A1" t="s">
        <v>0</v>
      </c>
      <c r="F1" t="s">
        <v>268</v>
      </c>
      <c r="G1">
        <v>5.9604639999999995E-4</v>
      </c>
    </row>
    <row r="2" spans="1:14" x14ac:dyDescent="0.25">
      <c r="F2" t="s">
        <v>266</v>
      </c>
      <c r="G2">
        <v>5000</v>
      </c>
    </row>
    <row r="3" spans="1:14" x14ac:dyDescent="0.25">
      <c r="F3" t="s">
        <v>267</v>
      </c>
      <c r="G3">
        <v>2</v>
      </c>
      <c r="J3" t="s">
        <v>269</v>
      </c>
    </row>
    <row r="4" spans="1:14" x14ac:dyDescent="0.25">
      <c r="A4" t="s">
        <v>1</v>
      </c>
      <c r="C4" t="s">
        <v>264</v>
      </c>
      <c r="F4" t="s">
        <v>265</v>
      </c>
    </row>
    <row r="5" spans="1:14" x14ac:dyDescent="0.25">
      <c r="A5" t="s">
        <v>226</v>
      </c>
      <c r="B5" t="s">
        <v>2</v>
      </c>
      <c r="C5" t="s">
        <v>3</v>
      </c>
      <c r="D5" t="s">
        <v>4</v>
      </c>
      <c r="F5" t="s">
        <v>2</v>
      </c>
      <c r="G5" t="s">
        <v>3</v>
      </c>
      <c r="H5" t="s">
        <v>4</v>
      </c>
      <c r="J5" t="s">
        <v>5</v>
      </c>
      <c r="K5" t="s">
        <v>6</v>
      </c>
      <c r="L5" t="s">
        <v>7</v>
      </c>
      <c r="M5" t="s">
        <v>8</v>
      </c>
      <c r="N5" t="s">
        <v>9</v>
      </c>
    </row>
    <row r="6" spans="1:14" x14ac:dyDescent="0.25">
      <c r="A6" t="s">
        <v>10</v>
      </c>
      <c r="B6">
        <v>2785646</v>
      </c>
      <c r="C6">
        <v>8606960</v>
      </c>
      <c r="D6">
        <v>7667171</v>
      </c>
      <c r="F6">
        <f>$G$3*($G$1*B6-$G$2)</f>
        <v>-6679.2514600512004</v>
      </c>
      <c r="G6">
        <f>$G$3*($G$1*C6-$G$2)</f>
        <v>260.29504588799864</v>
      </c>
      <c r="H6">
        <f>$G$3*($G$1*D6-$G$2)</f>
        <v>-860.02065453120122</v>
      </c>
      <c r="J6">
        <v>11345624</v>
      </c>
      <c r="K6">
        <v>11246385</v>
      </c>
      <c r="L6">
        <v>11345630</v>
      </c>
      <c r="M6" t="s">
        <v>11</v>
      </c>
    </row>
    <row r="7" spans="1:14" x14ac:dyDescent="0.25">
      <c r="A7" t="s">
        <v>12</v>
      </c>
      <c r="B7">
        <v>7108463</v>
      </c>
      <c r="C7">
        <v>2796360</v>
      </c>
      <c r="D7">
        <v>8393178</v>
      </c>
      <c r="F7">
        <f>$G$3*($G$1*B7-$G$2)</f>
        <v>-1526.0524386336001</v>
      </c>
      <c r="G7">
        <f>$G$3*($G$1*C7-$G$2)</f>
        <v>-6666.4793777920004</v>
      </c>
      <c r="H7">
        <f>$G$3*($G$1*D7-$G$2)</f>
        <v>5.4470629183997517</v>
      </c>
      <c r="J7">
        <v>11356290</v>
      </c>
      <c r="K7">
        <v>11262746</v>
      </c>
      <c r="L7">
        <v>11356295</v>
      </c>
      <c r="M7" t="s">
        <v>13</v>
      </c>
    </row>
    <row r="8" spans="1:14" x14ac:dyDescent="0.25">
      <c r="A8" t="s">
        <v>14</v>
      </c>
      <c r="B8">
        <v>7602302</v>
      </c>
      <c r="C8">
        <v>2788623</v>
      </c>
      <c r="D8">
        <v>8392879</v>
      </c>
      <c r="F8">
        <f>$G$3*($G$1*B8-$G$2)</f>
        <v>-937.35052237440141</v>
      </c>
      <c r="G8">
        <f>$G$3*($G$1*C8-$G$2)</f>
        <v>-6675.7025997855999</v>
      </c>
      <c r="H8">
        <f>$G$3*($G$1*D8-$G$2)</f>
        <v>5.0906271711992304</v>
      </c>
      <c r="J8">
        <v>11346196</v>
      </c>
      <c r="K8">
        <v>11247921</v>
      </c>
      <c r="L8">
        <v>11346206</v>
      </c>
      <c r="M8" t="s">
        <v>15</v>
      </c>
    </row>
    <row r="9" spans="1:14" x14ac:dyDescent="0.25">
      <c r="A9" t="s">
        <v>16</v>
      </c>
      <c r="B9">
        <v>7917311</v>
      </c>
      <c r="C9">
        <v>2783614</v>
      </c>
      <c r="D9">
        <v>8403028</v>
      </c>
      <c r="F9">
        <f>$G$3*($G$1*B9-$G$2)</f>
        <v>-561.83056153920006</v>
      </c>
      <c r="G9">
        <f>$G$3*($G$1*C9-$G$2)</f>
        <v>-6681.6737926208007</v>
      </c>
      <c r="H9">
        <f>$G$3*($G$1*D9-$G$2)</f>
        <v>17.189176998399489</v>
      </c>
      <c r="J9">
        <v>11338516</v>
      </c>
      <c r="K9">
        <v>11236465</v>
      </c>
      <c r="L9">
        <v>11338519</v>
      </c>
      <c r="M9" t="s">
        <v>17</v>
      </c>
    </row>
    <row r="10" spans="1:14" x14ac:dyDescent="0.25">
      <c r="A10" t="s">
        <v>18</v>
      </c>
      <c r="B10">
        <v>8107271</v>
      </c>
      <c r="C10">
        <v>2780653</v>
      </c>
      <c r="D10">
        <v>8397452</v>
      </c>
      <c r="F10">
        <f>$G$3*($G$1*B10-$G$2)</f>
        <v>-335.38061325119997</v>
      </c>
      <c r="G10">
        <f>$G$3*($G$1*C10-$G$2)</f>
        <v>-6685.2035794016001</v>
      </c>
      <c r="H10">
        <f>$G$3*($G$1*D10-$G$2)</f>
        <v>10.542067545598911</v>
      </c>
      <c r="J10">
        <v>11333657</v>
      </c>
      <c r="K10">
        <v>11229355</v>
      </c>
      <c r="L10">
        <v>11333661</v>
      </c>
      <c r="M10" t="s">
        <v>19</v>
      </c>
    </row>
    <row r="11" spans="1:14" x14ac:dyDescent="0.25">
      <c r="A11" t="s">
        <v>20</v>
      </c>
      <c r="B11">
        <v>8224339</v>
      </c>
      <c r="C11">
        <v>2778675</v>
      </c>
      <c r="D11">
        <v>8396927</v>
      </c>
      <c r="F11">
        <f>$G$3*($G$1*B11-$G$2)</f>
        <v>-195.82469334080088</v>
      </c>
      <c r="G11">
        <f>$G$3*($G$1*C11-$G$2)</f>
        <v>-6687.5615389600007</v>
      </c>
      <c r="H11">
        <f>$G$3*($G$1*D11-$G$2)</f>
        <v>9.9162188255995716</v>
      </c>
      <c r="J11">
        <v>11330381</v>
      </c>
      <c r="K11">
        <v>11224392</v>
      </c>
      <c r="L11">
        <v>11330389</v>
      </c>
      <c r="M11" t="s">
        <v>21</v>
      </c>
    </row>
    <row r="12" spans="1:14" x14ac:dyDescent="0.25">
      <c r="A12" t="s">
        <v>22</v>
      </c>
      <c r="B12">
        <v>8287010</v>
      </c>
      <c r="C12">
        <v>2777164</v>
      </c>
      <c r="D12">
        <v>8402717</v>
      </c>
      <c r="F12">
        <f>$G$3*($G$1*B12-$G$2)</f>
        <v>-121.11504547200093</v>
      </c>
      <c r="G12">
        <f>$G$3*($G$1*C12-$G$2)</f>
        <v>-6689.3627911807998</v>
      </c>
      <c r="H12">
        <f>$G$3*($G$1*D12-$G$2)</f>
        <v>16.818436137598837</v>
      </c>
      <c r="J12">
        <v>11327982</v>
      </c>
      <c r="K12">
        <v>11220088</v>
      </c>
      <c r="L12">
        <v>11327987</v>
      </c>
      <c r="M12" t="s">
        <v>23</v>
      </c>
    </row>
    <row r="13" spans="1:14" x14ac:dyDescent="0.25">
      <c r="A13" t="s">
        <v>24</v>
      </c>
      <c r="B13">
        <v>8345997</v>
      </c>
      <c r="C13">
        <v>2775260</v>
      </c>
      <c r="D13">
        <v>8405537</v>
      </c>
      <c r="F13">
        <f>$G$3*($G$1*B13-$G$2)</f>
        <v>-50.797067478401004</v>
      </c>
      <c r="G13">
        <f>$G$3*($G$1*C13-$G$2)</f>
        <v>-6691.6325358720005</v>
      </c>
      <c r="H13">
        <f>$G$3*($G$1*D13-$G$2)</f>
        <v>20.180137833598565</v>
      </c>
      <c r="J13">
        <v>11325412</v>
      </c>
      <c r="K13">
        <v>11214690</v>
      </c>
      <c r="L13">
        <v>11325418</v>
      </c>
      <c r="M13" t="s">
        <v>25</v>
      </c>
    </row>
    <row r="14" spans="1:14" x14ac:dyDescent="0.25">
      <c r="A14" t="s">
        <v>26</v>
      </c>
      <c r="B14">
        <v>8376878</v>
      </c>
      <c r="C14">
        <v>2773868</v>
      </c>
      <c r="D14">
        <v>8403975</v>
      </c>
      <c r="F14">
        <f>$G$3*($G$1*B14-$G$2)</f>
        <v>-13.984049721600968</v>
      </c>
      <c r="G14">
        <f>$G$3*($G$1*C14-$G$2)</f>
        <v>-6693.2919290496002</v>
      </c>
      <c r="H14">
        <f>$G$3*($G$1*D14-$G$2)</f>
        <v>18.318088879999777</v>
      </c>
      <c r="J14">
        <v>11323566</v>
      </c>
      <c r="K14">
        <v>11210737</v>
      </c>
      <c r="L14">
        <v>11323570</v>
      </c>
      <c r="M14" t="s">
        <v>27</v>
      </c>
    </row>
    <row r="15" spans="1:14" x14ac:dyDescent="0.25">
      <c r="A15" t="s">
        <v>28</v>
      </c>
      <c r="B15">
        <v>5983776</v>
      </c>
      <c r="C15">
        <v>2814495</v>
      </c>
      <c r="D15">
        <v>8381419</v>
      </c>
      <c r="F15">
        <f>$G$3*($G$1*B15-$G$2)</f>
        <v>-2866.7837135872005</v>
      </c>
      <c r="G15">
        <f>$G$3*($G$1*C15-$G$2)</f>
        <v>-6644.8607748640006</v>
      </c>
      <c r="H15">
        <f>$G$3*($G$1*D15-$G$2)</f>
        <v>-8.570756316801635</v>
      </c>
      <c r="J15">
        <v>11374289</v>
      </c>
      <c r="K15">
        <v>11285130</v>
      </c>
      <c r="L15">
        <v>11374296</v>
      </c>
      <c r="M15" t="s">
        <v>29</v>
      </c>
    </row>
    <row r="16" spans="1:14" x14ac:dyDescent="0.25">
      <c r="A16" t="s">
        <v>30</v>
      </c>
      <c r="B16">
        <v>8365266</v>
      </c>
      <c r="C16">
        <v>2772676</v>
      </c>
      <c r="D16">
        <v>8271780</v>
      </c>
      <c r="F16">
        <f>$G$3*($G$1*B16-$G$2)</f>
        <v>-27.826631315201666</v>
      </c>
      <c r="G16">
        <f>$G$3*($G$1*C16-$G$2)</f>
        <v>-6694.7129036672004</v>
      </c>
      <c r="H16">
        <f>$G$3*($G$1*D16-$G$2)</f>
        <v>-139.27061881600093</v>
      </c>
      <c r="J16">
        <v>11322060</v>
      </c>
      <c r="K16">
        <v>11205212</v>
      </c>
      <c r="L16">
        <v>11322068</v>
      </c>
      <c r="M16" t="s">
        <v>31</v>
      </c>
    </row>
    <row r="17" spans="1:13" x14ac:dyDescent="0.25">
      <c r="A17" t="s">
        <v>32</v>
      </c>
      <c r="B17">
        <v>8365255</v>
      </c>
      <c r="C17">
        <v>2772533</v>
      </c>
      <c r="D17">
        <v>8271912</v>
      </c>
      <c r="F17">
        <f>$G$3*($G$1*B17-$G$2)</f>
        <v>-27.839744336000877</v>
      </c>
      <c r="G17">
        <f>$G$3*($G$1*C17-$G$2)</f>
        <v>-6694.8833729376001</v>
      </c>
      <c r="H17">
        <f>$G$3*($G$1*D17-$G$2)</f>
        <v>-139.11326256640132</v>
      </c>
      <c r="J17">
        <v>11321968</v>
      </c>
      <c r="K17">
        <v>11205408</v>
      </c>
      <c r="L17">
        <v>11321974</v>
      </c>
      <c r="M17" t="s">
        <v>33</v>
      </c>
    </row>
    <row r="18" spans="1:13" x14ac:dyDescent="0.25">
      <c r="A18" t="s">
        <v>34</v>
      </c>
      <c r="B18">
        <v>8359433</v>
      </c>
      <c r="C18">
        <v>2772750</v>
      </c>
      <c r="D18">
        <v>8271127</v>
      </c>
      <c r="F18">
        <f>$G$3*($G$1*B18-$G$2)</f>
        <v>-34.78010861760049</v>
      </c>
      <c r="G18">
        <f>$G$3*($G$1*C18-$G$2)</f>
        <v>-6694.6246888000005</v>
      </c>
      <c r="H18">
        <f>$G$3*($G$1*D18-$G$2)</f>
        <v>-140.04905541440166</v>
      </c>
      <c r="J18">
        <v>11322365</v>
      </c>
      <c r="K18">
        <v>11206225</v>
      </c>
      <c r="L18">
        <v>11322372</v>
      </c>
      <c r="M18" t="s">
        <v>35</v>
      </c>
    </row>
    <row r="19" spans="1:13" x14ac:dyDescent="0.25">
      <c r="A19" t="s">
        <v>36</v>
      </c>
      <c r="B19">
        <v>8359963</v>
      </c>
      <c r="C19">
        <v>2773012</v>
      </c>
      <c r="D19">
        <v>8269429</v>
      </c>
      <c r="F19">
        <f>$G$3*($G$1*B19-$G$2)</f>
        <v>-34.148299433600187</v>
      </c>
      <c r="G19">
        <f>$G$3*($G$1*C19-$G$2)</f>
        <v>-6694.3123604864004</v>
      </c>
      <c r="H19">
        <f>$G$3*($G$1*D19-$G$2)</f>
        <v>-142.07322898880011</v>
      </c>
      <c r="J19">
        <v>11322763</v>
      </c>
      <c r="K19">
        <v>11207153</v>
      </c>
      <c r="L19">
        <v>11322772</v>
      </c>
      <c r="M19" t="s">
        <v>37</v>
      </c>
    </row>
    <row r="20" spans="1:13" x14ac:dyDescent="0.25">
      <c r="A20" t="s">
        <v>38</v>
      </c>
      <c r="B20">
        <v>8359933</v>
      </c>
      <c r="C20">
        <v>2773107</v>
      </c>
      <c r="D20">
        <v>8269539</v>
      </c>
      <c r="F20">
        <f>$G$3*($G$1*B20-$G$2)</f>
        <v>-34.184062217600513</v>
      </c>
      <c r="G20">
        <f>$G$3*($G$1*C20-$G$2)</f>
        <v>-6694.1991116704003</v>
      </c>
      <c r="H20">
        <f>$G$3*($G$1*D20-$G$2)</f>
        <v>-141.94209878080073</v>
      </c>
      <c r="J20">
        <v>11322858</v>
      </c>
      <c r="K20">
        <v>11207618</v>
      </c>
      <c r="L20">
        <v>11322867</v>
      </c>
      <c r="M20" t="s">
        <v>37</v>
      </c>
    </row>
    <row r="21" spans="1:13" x14ac:dyDescent="0.25">
      <c r="A21" t="s">
        <v>39</v>
      </c>
      <c r="B21">
        <v>8365480</v>
      </c>
      <c r="C21">
        <v>2773438</v>
      </c>
      <c r="D21">
        <v>8267335</v>
      </c>
      <c r="F21">
        <f>$G$3*($G$1*B21-$G$2)</f>
        <v>-27.57152345600116</v>
      </c>
      <c r="G21">
        <f>$G$3*($G$1*C21-$G$2)</f>
        <v>-6693.8045289536003</v>
      </c>
      <c r="H21">
        <f>$G$3*($G$1*D21-$G$2)</f>
        <v>-144.56947131200104</v>
      </c>
      <c r="J21">
        <v>11323394</v>
      </c>
      <c r="K21">
        <v>11208902</v>
      </c>
      <c r="L21">
        <v>11323403</v>
      </c>
      <c r="M21" t="s">
        <v>40</v>
      </c>
    </row>
    <row r="22" spans="1:13" x14ac:dyDescent="0.25">
      <c r="A22" t="s">
        <v>41</v>
      </c>
      <c r="B22">
        <v>8369122</v>
      </c>
      <c r="C22">
        <v>2773723</v>
      </c>
      <c r="D22">
        <v>8267801</v>
      </c>
      <c r="F22">
        <f>$G$3*($G$1*B22-$G$2)</f>
        <v>-23.229921478401593</v>
      </c>
      <c r="G22">
        <f>$G$3*($G$1*C22-$G$2)</f>
        <v>-6693.4647825055999</v>
      </c>
      <c r="H22">
        <f>$G$3*($G$1*D22-$G$2)</f>
        <v>-144.01395606720143</v>
      </c>
      <c r="J22">
        <v>11323939</v>
      </c>
      <c r="K22">
        <v>11210362</v>
      </c>
      <c r="L22">
        <v>11323943</v>
      </c>
      <c r="M22" t="s">
        <v>42</v>
      </c>
    </row>
    <row r="23" spans="1:13" x14ac:dyDescent="0.25">
      <c r="A23" t="s">
        <v>43</v>
      </c>
      <c r="B23">
        <v>8383668</v>
      </c>
      <c r="C23">
        <v>2773995</v>
      </c>
      <c r="D23">
        <v>8272083</v>
      </c>
      <c r="F23">
        <f>$G$3*($G$1*B23-$G$2)</f>
        <v>-5.8897396095999284</v>
      </c>
      <c r="G23">
        <f>$G$3*($G$1*C23-$G$2)</f>
        <v>-6693.1405332640006</v>
      </c>
      <c r="H23">
        <f>$G$3*($G$1*D23-$G$2)</f>
        <v>-138.90941469760037</v>
      </c>
      <c r="J23">
        <v>11324513</v>
      </c>
      <c r="K23">
        <v>11211724</v>
      </c>
      <c r="L23">
        <v>11324521</v>
      </c>
      <c r="M23" t="s">
        <v>44</v>
      </c>
    </row>
    <row r="24" spans="1:13" x14ac:dyDescent="0.25">
      <c r="A24" t="s">
        <v>45</v>
      </c>
      <c r="B24">
        <v>8399293</v>
      </c>
      <c r="C24">
        <v>2774327</v>
      </c>
      <c r="D24">
        <v>8274653</v>
      </c>
      <c r="F24">
        <f>$G$3*($G$1*B24-$G$2)</f>
        <v>12.736710390399821</v>
      </c>
      <c r="G24">
        <f>$G$3*($G$1*C24-$G$2)</f>
        <v>-6692.7447584544007</v>
      </c>
      <c r="H24">
        <f>$G$3*($G$1*D24-$G$2)</f>
        <v>-135.84573620160154</v>
      </c>
      <c r="J24">
        <v>11325137</v>
      </c>
      <c r="K24">
        <v>11213247</v>
      </c>
      <c r="L24">
        <v>11325141</v>
      </c>
      <c r="M24" t="s">
        <v>46</v>
      </c>
    </row>
    <row r="25" spans="1:13" x14ac:dyDescent="0.25">
      <c r="A25" t="s">
        <v>47</v>
      </c>
      <c r="B25">
        <v>8399352</v>
      </c>
      <c r="C25">
        <v>2774348</v>
      </c>
      <c r="D25">
        <v>8274627</v>
      </c>
      <c r="F25">
        <f>$G$3*($G$1*B25-$G$2)</f>
        <v>12.807043865599553</v>
      </c>
      <c r="G25">
        <f>$G$3*($G$1*C25-$G$2)</f>
        <v>-6692.7197245056004</v>
      </c>
      <c r="H25">
        <f>$G$3*($G$1*D25-$G$2)</f>
        <v>-135.8767306144</v>
      </c>
      <c r="J25">
        <v>11325244</v>
      </c>
      <c r="K25">
        <v>11213807</v>
      </c>
      <c r="L25">
        <v>11325248</v>
      </c>
      <c r="M25" t="s">
        <v>46</v>
      </c>
    </row>
    <row r="26" spans="1:13" x14ac:dyDescent="0.25">
      <c r="A26" t="s">
        <v>48</v>
      </c>
      <c r="B26">
        <v>8433235</v>
      </c>
      <c r="C26">
        <v>2774593</v>
      </c>
      <c r="D26">
        <v>8276882</v>
      </c>
      <c r="F26">
        <f>$G$3*($G$1*B26-$G$2)</f>
        <v>53.198724207999476</v>
      </c>
      <c r="G26">
        <f>$G$3*($G$1*C26-$G$2)</f>
        <v>-6692.4276617696005</v>
      </c>
      <c r="H26">
        <f>$G$3*($G$1*D26-$G$2)</f>
        <v>-133.18856135040005</v>
      </c>
      <c r="J26">
        <v>11325910</v>
      </c>
      <c r="K26">
        <v>11215258</v>
      </c>
      <c r="L26">
        <v>11325918</v>
      </c>
      <c r="M26" t="s">
        <v>49</v>
      </c>
    </row>
    <row r="27" spans="1:13" x14ac:dyDescent="0.25">
      <c r="A27" t="s">
        <v>50</v>
      </c>
      <c r="B27">
        <v>8470232</v>
      </c>
      <c r="C27">
        <v>2774737</v>
      </c>
      <c r="D27">
        <v>8277223</v>
      </c>
      <c r="F27">
        <f>$G$3*($G$1*B27-$G$2)</f>
        <v>97.302581529598683</v>
      </c>
      <c r="G27">
        <f>$G$3*($G$1*C27-$G$2)</f>
        <v>-6692.2560004063998</v>
      </c>
      <c r="H27">
        <f>$G$3*($G$1*D27-$G$2)</f>
        <v>-132.78205770560089</v>
      </c>
      <c r="J27">
        <v>11326694</v>
      </c>
      <c r="K27">
        <v>11216796</v>
      </c>
      <c r="L27">
        <v>11326698</v>
      </c>
      <c r="M27" t="s">
        <v>51</v>
      </c>
    </row>
    <row r="28" spans="1:13" x14ac:dyDescent="0.25">
      <c r="A28" t="s">
        <v>52</v>
      </c>
      <c r="B28">
        <v>8529132</v>
      </c>
      <c r="C28">
        <v>2774683</v>
      </c>
      <c r="D28">
        <v>8278975</v>
      </c>
      <c r="F28">
        <f>$G$3*($G$1*B28-$G$2)</f>
        <v>167.51684744959857</v>
      </c>
      <c r="G28">
        <f>$G$3*($G$1*C28-$G$2)</f>
        <v>-6692.3203734176004</v>
      </c>
      <c r="H28">
        <f>$G$3*($G$1*D28-$G$2)</f>
        <v>-130.69351112000004</v>
      </c>
      <c r="J28">
        <v>11327569</v>
      </c>
      <c r="K28">
        <v>11218614</v>
      </c>
      <c r="L28">
        <v>11327576</v>
      </c>
      <c r="M28" t="s">
        <v>53</v>
      </c>
    </row>
    <row r="29" spans="1:13" x14ac:dyDescent="0.25">
      <c r="A29" t="s">
        <v>54</v>
      </c>
      <c r="B29">
        <v>8624827</v>
      </c>
      <c r="C29">
        <v>2774578</v>
      </c>
      <c r="D29">
        <v>8280752</v>
      </c>
      <c r="F29">
        <f>$G$3*($G$1*B29-$G$2)</f>
        <v>281.59416794559911</v>
      </c>
      <c r="G29">
        <f>$G$3*($G$1*C29-$G$2)</f>
        <v>-6692.4455431616007</v>
      </c>
      <c r="H29">
        <f>$G$3*($G$1*D29-$G$2)</f>
        <v>-128.57516221440164</v>
      </c>
      <c r="J29">
        <v>11328558</v>
      </c>
      <c r="K29">
        <v>11220635</v>
      </c>
      <c r="L29">
        <v>11328568</v>
      </c>
      <c r="M29" t="s">
        <v>55</v>
      </c>
    </row>
    <row r="30" spans="1:13" x14ac:dyDescent="0.25">
      <c r="A30" t="s">
        <v>56</v>
      </c>
      <c r="B30">
        <v>8624813</v>
      </c>
      <c r="C30">
        <v>2774816</v>
      </c>
      <c r="D30">
        <v>8280742</v>
      </c>
      <c r="F30">
        <f>$G$3*($G$1*B30-$G$2)</f>
        <v>281.57747864639896</v>
      </c>
      <c r="G30">
        <f>$G$3*($G$1*C30-$G$2)</f>
        <v>-6692.1618250751999</v>
      </c>
      <c r="H30">
        <f>$G$3*($G$1*D30-$G$2)</f>
        <v>-128.58708314239993</v>
      </c>
      <c r="J30">
        <v>11328788</v>
      </c>
      <c r="K30">
        <v>11221362</v>
      </c>
      <c r="L30">
        <v>11328795</v>
      </c>
      <c r="M30" t="s">
        <v>55</v>
      </c>
    </row>
    <row r="31" spans="1:13" x14ac:dyDescent="0.25">
      <c r="A31" t="s">
        <v>57</v>
      </c>
      <c r="B31">
        <v>8624805</v>
      </c>
      <c r="C31">
        <v>2774869</v>
      </c>
      <c r="D31">
        <v>8280753</v>
      </c>
      <c r="F31">
        <f>$G$3*($G$1*B31-$G$2)</f>
        <v>281.56794190399887</v>
      </c>
      <c r="G31">
        <f>$G$3*($G$1*C31-$G$2)</f>
        <v>-6692.0986441568002</v>
      </c>
      <c r="H31">
        <f>$G$3*($G$1*D31-$G$2)</f>
        <v>-128.57397012160072</v>
      </c>
      <c r="J31">
        <v>11328892</v>
      </c>
      <c r="K31">
        <v>11221774</v>
      </c>
      <c r="L31">
        <v>11328899</v>
      </c>
      <c r="M31" t="s">
        <v>55</v>
      </c>
    </row>
    <row r="32" spans="1:13" x14ac:dyDescent="0.25">
      <c r="A32" t="s">
        <v>58</v>
      </c>
      <c r="B32">
        <v>8624894</v>
      </c>
      <c r="C32">
        <v>2774921</v>
      </c>
      <c r="D32">
        <v>8280877</v>
      </c>
      <c r="F32">
        <f>$G$3*($G$1*B32-$G$2)</f>
        <v>281.67403816319893</v>
      </c>
      <c r="G32">
        <f>$G$3*($G$1*C32-$G$2)</f>
        <v>-6692.0366553311997</v>
      </c>
      <c r="H32">
        <f>$G$3*($G$1*D32-$G$2)</f>
        <v>-128.42615061440119</v>
      </c>
      <c r="J32">
        <v>11328938</v>
      </c>
      <c r="K32">
        <v>11222068</v>
      </c>
      <c r="L32">
        <v>11328942</v>
      </c>
      <c r="M32" t="s">
        <v>55</v>
      </c>
    </row>
    <row r="33" spans="1:14" x14ac:dyDescent="0.25">
      <c r="A33" t="s">
        <v>59</v>
      </c>
      <c r="B33">
        <v>8780488</v>
      </c>
      <c r="C33">
        <v>2774384</v>
      </c>
      <c r="D33">
        <v>8274836</v>
      </c>
      <c r="F33">
        <f>$G$3*($G$1*B33-$G$2)</f>
        <v>467.15652528639839</v>
      </c>
      <c r="G33">
        <f>$G$3*($G$1*C33-$G$2)</f>
        <v>-6692.6768091648009</v>
      </c>
      <c r="H33">
        <f>$G$3*($G$1*D33-$G$2)</f>
        <v>-135.62758321920046</v>
      </c>
      <c r="J33">
        <v>11329896</v>
      </c>
      <c r="K33">
        <v>11223819</v>
      </c>
      <c r="L33">
        <v>11329901</v>
      </c>
      <c r="M33" t="s">
        <v>60</v>
      </c>
    </row>
    <row r="34" spans="1:14" x14ac:dyDescent="0.25">
      <c r="A34" t="s">
        <v>61</v>
      </c>
      <c r="B34">
        <v>9035316</v>
      </c>
      <c r="C34">
        <v>2773153</v>
      </c>
      <c r="D34">
        <v>8275067</v>
      </c>
      <c r="F34">
        <f>$G$3*($G$1*B34-$G$2)</f>
        <v>770.93514932479957</v>
      </c>
      <c r="G34">
        <f>$G$3*($G$1*C34-$G$2)</f>
        <v>-6694.1442754016007</v>
      </c>
      <c r="H34">
        <f>$G$3*($G$1*D34-$G$2)</f>
        <v>-135.35220978240068</v>
      </c>
      <c r="J34">
        <v>11330952</v>
      </c>
      <c r="K34">
        <v>11225710</v>
      </c>
      <c r="L34">
        <v>11330961</v>
      </c>
      <c r="M34" t="s">
        <v>62</v>
      </c>
    </row>
    <row r="35" spans="1:14" x14ac:dyDescent="0.25">
      <c r="A35" t="s">
        <v>63</v>
      </c>
      <c r="B35">
        <v>9415076</v>
      </c>
      <c r="C35">
        <v>2771635</v>
      </c>
      <c r="D35">
        <v>8273077</v>
      </c>
      <c r="F35">
        <f>$G$3*($G$1*B35-$G$2)</f>
        <v>1223.6443110527998</v>
      </c>
      <c r="G35">
        <f>$G$3*($G$1*C35-$G$2)</f>
        <v>-6695.9538722720008</v>
      </c>
      <c r="H35">
        <f>$G$3*($G$1*D35-$G$2)</f>
        <v>-137.72447445440048</v>
      </c>
      <c r="J35">
        <v>11331647</v>
      </c>
      <c r="K35">
        <v>11227014</v>
      </c>
      <c r="L35">
        <v>11331654</v>
      </c>
      <c r="M35" t="s">
        <v>64</v>
      </c>
    </row>
    <row r="36" spans="1:14" x14ac:dyDescent="0.25">
      <c r="A36" t="s">
        <v>65</v>
      </c>
      <c r="B36">
        <v>10065973</v>
      </c>
      <c r="C36">
        <v>2771561</v>
      </c>
      <c r="D36">
        <v>8259708</v>
      </c>
      <c r="F36">
        <f>$G$3*($G$1*B36-$G$2)</f>
        <v>1999.5739382943993</v>
      </c>
      <c r="G36">
        <f>$G$3*($G$1*C36-$G$2)</f>
        <v>-6696.0420871391998</v>
      </c>
      <c r="H36">
        <f>$G$3*($G$1*D36-$G$2)</f>
        <v>-153.66156309760117</v>
      </c>
      <c r="J36">
        <v>11331537</v>
      </c>
      <c r="K36">
        <v>11227045</v>
      </c>
      <c r="L36">
        <v>11331538</v>
      </c>
      <c r="M36" t="s">
        <v>66</v>
      </c>
    </row>
    <row r="37" spans="1:14" x14ac:dyDescent="0.25">
      <c r="A37" t="s">
        <v>67</v>
      </c>
      <c r="B37">
        <v>10065907</v>
      </c>
      <c r="C37">
        <v>2771519</v>
      </c>
      <c r="D37">
        <v>8259690</v>
      </c>
      <c r="F37">
        <f>$G$3*($G$1*B37-$G$2)</f>
        <v>1999.4952601695986</v>
      </c>
      <c r="G37">
        <f>$G$3*($G$1*C37-$G$2)</f>
        <v>-6696.0921550368002</v>
      </c>
      <c r="H37">
        <f>$G$3*($G$1*D37-$G$2)</f>
        <v>-153.68302076800137</v>
      </c>
      <c r="J37">
        <v>11331428</v>
      </c>
      <c r="K37">
        <v>11227119</v>
      </c>
      <c r="L37">
        <v>11331432</v>
      </c>
      <c r="M37" t="s">
        <v>66</v>
      </c>
    </row>
    <row r="38" spans="1:14" x14ac:dyDescent="0.25">
      <c r="A38" t="s">
        <v>68</v>
      </c>
      <c r="B38">
        <v>8390104</v>
      </c>
      <c r="C38">
        <v>2773937</v>
      </c>
      <c r="D38">
        <v>8410660</v>
      </c>
      <c r="F38">
        <f>$G$3*($G$1*B38-$G$2)</f>
        <v>1.7825696511990827</v>
      </c>
      <c r="G38">
        <f>$G$3*($G$1*C38-$G$2)</f>
        <v>-6693.2096746464003</v>
      </c>
      <c r="H38">
        <f>$G$3*($G$1*D38-$G$2)</f>
        <v>26.287229247998766</v>
      </c>
      <c r="J38">
        <v>11323475</v>
      </c>
      <c r="K38">
        <v>11215119</v>
      </c>
      <c r="L38">
        <v>11323481</v>
      </c>
      <c r="M38" t="s">
        <v>69</v>
      </c>
    </row>
    <row r="39" spans="1:14" x14ac:dyDescent="0.25">
      <c r="A39" t="s">
        <v>70</v>
      </c>
    </row>
    <row r="40" spans="1:14" x14ac:dyDescent="0.25">
      <c r="A40" t="s">
        <v>71</v>
      </c>
      <c r="B40">
        <v>6066780</v>
      </c>
      <c r="C40">
        <v>2816555</v>
      </c>
      <c r="D40">
        <v>8361692</v>
      </c>
      <c r="F40">
        <f>$G$3*($G$1*B40-$G$2)</f>
        <v>-2767.8352428160006</v>
      </c>
      <c r="G40">
        <f>$G$3*($G$1*C40-$G$2)</f>
        <v>-6642.4050636960001</v>
      </c>
      <c r="H40">
        <f>$G$3*($G$1*D40-$G$2)</f>
        <v>-32.087170982400494</v>
      </c>
      <c r="J40">
        <v>11376396</v>
      </c>
      <c r="K40">
        <v>11294367</v>
      </c>
      <c r="L40">
        <v>11376400</v>
      </c>
      <c r="M40" t="s">
        <v>72</v>
      </c>
    </row>
    <row r="41" spans="1:14" x14ac:dyDescent="0.25">
      <c r="A41" t="s">
        <v>73</v>
      </c>
      <c r="B41">
        <v>6066710</v>
      </c>
      <c r="C41">
        <v>2816571</v>
      </c>
      <c r="D41">
        <v>8361627</v>
      </c>
      <c r="F41">
        <f>$G$3*($G$1*B41-$G$2)</f>
        <v>-2767.9186893120004</v>
      </c>
      <c r="G41">
        <f>$G$3*($G$1*C41-$G$2)</f>
        <v>-6642.3859902111999</v>
      </c>
      <c r="H41">
        <f>$G$3*($G$1*D41-$G$2)</f>
        <v>-32.164657014400291</v>
      </c>
      <c r="J41">
        <v>11376346</v>
      </c>
      <c r="K41">
        <v>11294567</v>
      </c>
      <c r="L41">
        <v>11376355</v>
      </c>
      <c r="M41" t="s">
        <v>72</v>
      </c>
    </row>
    <row r="42" spans="1:14" x14ac:dyDescent="0.25">
      <c r="A42" t="s">
        <v>74</v>
      </c>
      <c r="B42">
        <v>7018144</v>
      </c>
      <c r="C42">
        <v>2798737</v>
      </c>
      <c r="D42">
        <v>8358955</v>
      </c>
      <c r="F42">
        <f>$G$3*($G$1*B42-$G$2)</f>
        <v>-1633.7210682368004</v>
      </c>
      <c r="G42">
        <f>$G$3*($G$1*C42-$G$2)</f>
        <v>-6663.6457732064009</v>
      </c>
      <c r="H42">
        <f>$G$3*($G$1*D42-$G$2)</f>
        <v>-35.349928976000228</v>
      </c>
      <c r="J42">
        <v>11358694</v>
      </c>
      <c r="K42">
        <v>11268183</v>
      </c>
      <c r="L42">
        <v>11358700</v>
      </c>
      <c r="M42" t="s">
        <v>75</v>
      </c>
    </row>
    <row r="43" spans="1:14" x14ac:dyDescent="0.25">
      <c r="A43" t="s">
        <v>76</v>
      </c>
      <c r="B43">
        <v>4285601</v>
      </c>
      <c r="C43">
        <v>2840577</v>
      </c>
      <c r="D43">
        <v>8361452</v>
      </c>
      <c r="F43">
        <f>$G$3*($G$1*B43-$G$2)</f>
        <v>-4891.1659042272004</v>
      </c>
      <c r="G43">
        <f>$G$3*($G$1*C43-$G$2)</f>
        <v>-6613.7686104544009</v>
      </c>
      <c r="H43">
        <f>$G$3*($G$1*D43-$G$2)</f>
        <v>-32.373273254401283</v>
      </c>
      <c r="J43">
        <v>11400287</v>
      </c>
      <c r="K43">
        <v>11330388</v>
      </c>
      <c r="L43">
        <v>11400292</v>
      </c>
      <c r="M43" t="s">
        <v>77</v>
      </c>
      <c r="N43" t="s">
        <v>78</v>
      </c>
    </row>
    <row r="44" spans="1:14" x14ac:dyDescent="0.25">
      <c r="A44" t="s">
        <v>79</v>
      </c>
      <c r="B44">
        <v>8323857</v>
      </c>
      <c r="C44">
        <v>2776050</v>
      </c>
      <c r="D44">
        <v>8378611</v>
      </c>
      <c r="F44">
        <f>$G$3*($G$1*B44-$G$2)</f>
        <v>-77.190002070401533</v>
      </c>
      <c r="G44">
        <f>$G$3*($G$1*C44-$G$2)</f>
        <v>-6690.6907825600001</v>
      </c>
      <c r="H44">
        <f>$G$3*($G$1*D44-$G$2)</f>
        <v>-11.918152899201232</v>
      </c>
      <c r="J44">
        <v>11325810</v>
      </c>
      <c r="K44">
        <v>11218774</v>
      </c>
      <c r="L44">
        <v>11325819</v>
      </c>
      <c r="M44" t="s">
        <v>80</v>
      </c>
    </row>
    <row r="46" spans="1:14" x14ac:dyDescent="0.25">
      <c r="A46" t="s">
        <v>81</v>
      </c>
      <c r="B46">
        <v>8370854</v>
      </c>
      <c r="C46">
        <v>2776580</v>
      </c>
      <c r="D46">
        <v>8260670</v>
      </c>
      <c r="F46">
        <f>$G$3*($G$1*B46-$G$2)</f>
        <v>-21.165216748800958</v>
      </c>
      <c r="G46">
        <f>$G$3*($G$1*C46-$G$2)</f>
        <v>-6690.0589733760007</v>
      </c>
      <c r="H46">
        <f>$G$3*($G$1*D46-$G$2)</f>
        <v>-152.51476982400163</v>
      </c>
      <c r="J46">
        <v>11326157</v>
      </c>
      <c r="K46">
        <v>11218968</v>
      </c>
      <c r="L46">
        <v>11326162</v>
      </c>
      <c r="M46" t="s">
        <v>82</v>
      </c>
    </row>
    <row r="47" spans="1:14" x14ac:dyDescent="0.25">
      <c r="A47" t="s">
        <v>83</v>
      </c>
      <c r="B47">
        <v>8368471</v>
      </c>
      <c r="C47">
        <v>2776710</v>
      </c>
      <c r="D47">
        <v>8258723</v>
      </c>
      <c r="F47">
        <f>$G$3*($G$1*B47-$G$2)</f>
        <v>-24.005973891200483</v>
      </c>
      <c r="G47">
        <f>$G$3*($G$1*C47-$G$2)</f>
        <v>-6689.9040013120002</v>
      </c>
      <c r="H47">
        <f>$G$3*($G$1*D47-$G$2)</f>
        <v>-154.83577450560006</v>
      </c>
      <c r="J47">
        <v>11326459</v>
      </c>
      <c r="K47">
        <v>11219278</v>
      </c>
      <c r="L47">
        <v>11326467</v>
      </c>
      <c r="M47" t="s">
        <v>84</v>
      </c>
    </row>
    <row r="48" spans="1:14" x14ac:dyDescent="0.25">
      <c r="A48" t="s">
        <v>85</v>
      </c>
      <c r="B48">
        <v>8368900</v>
      </c>
      <c r="C48">
        <v>2776542</v>
      </c>
      <c r="D48">
        <v>8255003</v>
      </c>
      <c r="F48">
        <f>$G$3*($G$1*B48-$G$2)</f>
        <v>-23.494566080000368</v>
      </c>
      <c r="G48">
        <f>$G$3*($G$1*C48-$G$2)</f>
        <v>-6690.1042729024002</v>
      </c>
      <c r="H48">
        <f>$G$3*($G$1*D48-$G$2)</f>
        <v>-159.27035972160047</v>
      </c>
      <c r="J48">
        <v>11326514</v>
      </c>
      <c r="K48">
        <v>11218858</v>
      </c>
      <c r="L48">
        <v>11326521</v>
      </c>
      <c r="M48" t="s">
        <v>86</v>
      </c>
    </row>
    <row r="49" spans="1:13" x14ac:dyDescent="0.25">
      <c r="A49" t="s">
        <v>87</v>
      </c>
      <c r="B49">
        <v>8381395</v>
      </c>
      <c r="C49">
        <v>2776275</v>
      </c>
      <c r="D49">
        <v>8252787</v>
      </c>
      <c r="F49">
        <f>$G$3*($G$1*B49-$G$2)</f>
        <v>-8.5993665440000768</v>
      </c>
      <c r="G49">
        <f>$G$3*($G$1*C49-$G$2)</f>
        <v>-6690.4225616800004</v>
      </c>
      <c r="H49">
        <f>$G$3*($G$1*D49-$G$2)</f>
        <v>-161.91203736640091</v>
      </c>
      <c r="J49">
        <v>11326386</v>
      </c>
      <c r="K49">
        <v>11217915</v>
      </c>
      <c r="L49">
        <v>11326395</v>
      </c>
      <c r="M49" t="s">
        <v>88</v>
      </c>
    </row>
    <row r="50" spans="1:13" x14ac:dyDescent="0.25">
      <c r="A50" t="s">
        <v>89</v>
      </c>
      <c r="B50">
        <v>8812463</v>
      </c>
      <c r="C50">
        <v>2773723</v>
      </c>
      <c r="D50">
        <v>8258098</v>
      </c>
      <c r="F50">
        <f>$G$3*($G$1*B50-$G$2)</f>
        <v>505.2736925663994</v>
      </c>
      <c r="G50">
        <f>$G$3*($G$1*C50-$G$2)</f>
        <v>-6693.4647825055999</v>
      </c>
      <c r="H50">
        <f>$G$3*($G$1*D50-$G$2)</f>
        <v>-155.58083250560048</v>
      </c>
      <c r="J50">
        <v>11329350</v>
      </c>
      <c r="K50">
        <v>11220287</v>
      </c>
      <c r="L50">
        <v>11329356</v>
      </c>
      <c r="M50" t="s">
        <v>90</v>
      </c>
    </row>
    <row r="51" spans="1:13" x14ac:dyDescent="0.25">
      <c r="A51" t="s">
        <v>91</v>
      </c>
      <c r="B51">
        <v>9043862</v>
      </c>
      <c r="C51">
        <v>2771890</v>
      </c>
      <c r="D51">
        <v>8262921</v>
      </c>
      <c r="F51">
        <f>$G$3*($G$1*B51-$G$2)</f>
        <v>781.12277439359968</v>
      </c>
      <c r="G51">
        <f>$G$3*($G$1*C51-$G$2)</f>
        <v>-6695.6498886080008</v>
      </c>
      <c r="H51">
        <f>$G$3*($G$1*D51-$G$2)</f>
        <v>-149.8313689311999</v>
      </c>
      <c r="J51">
        <v>11329803</v>
      </c>
      <c r="K51">
        <v>11219905</v>
      </c>
      <c r="L51">
        <v>11329807</v>
      </c>
      <c r="M51" t="s">
        <v>92</v>
      </c>
    </row>
    <row r="52" spans="1:13" x14ac:dyDescent="0.25">
      <c r="A52" t="s">
        <v>93</v>
      </c>
      <c r="B52">
        <v>9420022</v>
      </c>
      <c r="C52">
        <v>2769528</v>
      </c>
      <c r="D52">
        <v>8256039</v>
      </c>
      <c r="F52">
        <f>$G$3*($G$1*B52-$G$2)</f>
        <v>1229.540402041599</v>
      </c>
      <c r="G52">
        <f>$G$3*($G$1*C52-$G$2)</f>
        <v>-6698.4656118016001</v>
      </c>
      <c r="H52">
        <f>$G$3*($G$1*D52-$G$2)</f>
        <v>-158.03535158080012</v>
      </c>
      <c r="J52">
        <v>11329570</v>
      </c>
      <c r="K52">
        <v>11218337</v>
      </c>
      <c r="L52">
        <v>11329574</v>
      </c>
      <c r="M52" t="s">
        <v>94</v>
      </c>
    </row>
    <row r="53" spans="1:13" x14ac:dyDescent="0.25">
      <c r="A53" t="s">
        <v>95</v>
      </c>
      <c r="B53">
        <v>10071644</v>
      </c>
      <c r="C53">
        <v>2768876</v>
      </c>
      <c r="D53">
        <v>8240115</v>
      </c>
      <c r="F53">
        <f>$G$3*($G$1*B53-$G$2)</f>
        <v>2006.3342965631982</v>
      </c>
      <c r="G53">
        <f>$G$3*($G$1*C53-$G$2)</f>
        <v>-6699.2428563072008</v>
      </c>
      <c r="H53">
        <f>$G$3*($G$1*D53-$G$2)</f>
        <v>-177.0182373280004</v>
      </c>
      <c r="J53">
        <v>11328984</v>
      </c>
      <c r="K53">
        <v>11216915</v>
      </c>
      <c r="L53">
        <v>11328991</v>
      </c>
      <c r="M53" t="s">
        <v>96</v>
      </c>
    </row>
    <row r="55" spans="1:13" x14ac:dyDescent="0.25">
      <c r="A55" t="s">
        <v>97</v>
      </c>
      <c r="B55">
        <v>7951721</v>
      </c>
      <c r="C55">
        <v>2782991</v>
      </c>
      <c r="D55">
        <v>7992754</v>
      </c>
      <c r="F55">
        <f>$G$3*($G$1*B55-$G$2)</f>
        <v>-520.81064829120078</v>
      </c>
      <c r="G55">
        <f>$G$3*($G$1*C55-$G$2)</f>
        <v>-6682.4164664352002</v>
      </c>
      <c r="H55">
        <f>$G$3*($G$1*D55-$G$2)</f>
        <v>-471.89550442880136</v>
      </c>
      <c r="J55">
        <v>11337746</v>
      </c>
      <c r="K55">
        <v>11229199</v>
      </c>
      <c r="L55">
        <v>11337752</v>
      </c>
      <c r="M55" t="s">
        <v>98</v>
      </c>
    </row>
    <row r="56" spans="1:13" x14ac:dyDescent="0.25">
      <c r="A56" t="s">
        <v>99</v>
      </c>
      <c r="B56">
        <v>7746708</v>
      </c>
      <c r="C56">
        <v>2788531</v>
      </c>
      <c r="D56">
        <v>7786065</v>
      </c>
      <c r="F56">
        <f>$G$3*($G$1*B56-$G$2)</f>
        <v>-765.20516949759985</v>
      </c>
      <c r="G56">
        <f>$G$3*($G$1*C56-$G$2)</f>
        <v>-6675.8122723232009</v>
      </c>
      <c r="H56">
        <f>$G$3*($G$1*D56-$G$2)</f>
        <v>-718.28797316800046</v>
      </c>
      <c r="J56">
        <v>11345142</v>
      </c>
      <c r="K56">
        <v>11240266</v>
      </c>
      <c r="L56">
        <v>11345150</v>
      </c>
      <c r="M56" t="s">
        <v>100</v>
      </c>
    </row>
    <row r="57" spans="1:13" x14ac:dyDescent="0.25">
      <c r="A57" t="s">
        <v>101</v>
      </c>
      <c r="B57">
        <v>7446108</v>
      </c>
      <c r="C57">
        <v>2796087</v>
      </c>
      <c r="D57">
        <v>7516445</v>
      </c>
      <c r="F57">
        <f>$G$3*($G$1*B57-$G$2)</f>
        <v>-1123.5482651776001</v>
      </c>
      <c r="G57">
        <f>$G$3*($G$1*C57-$G$2)</f>
        <v>-6666.8048191264006</v>
      </c>
      <c r="H57">
        <f>$G$3*($G$1*D57-$G$2)</f>
        <v>-1039.7000339040005</v>
      </c>
      <c r="J57">
        <v>11354885</v>
      </c>
      <c r="K57">
        <v>11254968</v>
      </c>
      <c r="L57">
        <v>11354890</v>
      </c>
      <c r="M57" t="s">
        <v>102</v>
      </c>
    </row>
    <row r="58" spans="1:13" x14ac:dyDescent="0.25">
      <c r="A58" t="s">
        <v>103</v>
      </c>
      <c r="B58">
        <v>7952939</v>
      </c>
      <c r="C58">
        <v>2782792</v>
      </c>
      <c r="D58">
        <v>7995632</v>
      </c>
      <c r="F58">
        <f>$G$3*($G$1*B58-$G$2)</f>
        <v>-519.35867926080027</v>
      </c>
      <c r="G58">
        <f>$G$3*($G$1*C58-$G$2)</f>
        <v>-6682.6536929024005</v>
      </c>
      <c r="H58">
        <f>$G$3*($G$1*D58-$G$2)</f>
        <v>-468.464661350401</v>
      </c>
      <c r="J58">
        <v>11337581</v>
      </c>
      <c r="K58">
        <v>11229289</v>
      </c>
      <c r="L58">
        <v>11337589</v>
      </c>
      <c r="M58" t="s">
        <v>98</v>
      </c>
    </row>
    <row r="59" spans="1:13" x14ac:dyDescent="0.25">
      <c r="A59" t="s">
        <v>104</v>
      </c>
      <c r="B59">
        <v>9169121</v>
      </c>
      <c r="C59">
        <v>2786797</v>
      </c>
      <c r="D59">
        <v>8096831</v>
      </c>
      <c r="F59">
        <f>$G$3*($G$1*B59-$G$2)</f>
        <v>930.44312642879959</v>
      </c>
      <c r="G59">
        <f>$G$3*($G$1*C59-$G$2)</f>
        <v>-6677.8793612383997</v>
      </c>
      <c r="H59">
        <f>$G$3*($G$1*D59-$G$2)</f>
        <v>-347.82606208320067</v>
      </c>
      <c r="J59">
        <v>11345950</v>
      </c>
      <c r="K59">
        <v>11344432</v>
      </c>
      <c r="L59">
        <v>11345960</v>
      </c>
      <c r="M59" t="s">
        <v>105</v>
      </c>
    </row>
    <row r="60" spans="1:13" x14ac:dyDescent="0.25">
      <c r="A60" t="s">
        <v>106</v>
      </c>
      <c r="B60">
        <v>9466914</v>
      </c>
      <c r="C60">
        <v>2790882</v>
      </c>
      <c r="D60">
        <v>7950396</v>
      </c>
      <c r="F60">
        <f>$G$3*($G$1*B60-$G$2)</f>
        <v>1285.4400176191994</v>
      </c>
      <c r="G60">
        <f>$G$3*($G$1*C60-$G$2)</f>
        <v>-6673.0096621503999</v>
      </c>
      <c r="H60">
        <f>$G$3*($G$1*D60-$G$2)</f>
        <v>-522.39017125120154</v>
      </c>
      <c r="J60">
        <v>11350861</v>
      </c>
      <c r="K60">
        <v>11349599</v>
      </c>
      <c r="L60">
        <v>11350868</v>
      </c>
      <c r="M60" t="s">
        <v>274</v>
      </c>
    </row>
    <row r="61" spans="1:13" x14ac:dyDescent="0.25">
      <c r="A61" t="s">
        <v>107</v>
      </c>
      <c r="B61">
        <v>9466979</v>
      </c>
      <c r="C61">
        <v>2790940</v>
      </c>
      <c r="D61">
        <v>7950389</v>
      </c>
      <c r="F61">
        <f>$G$3*($G$1*B61-$G$2)</f>
        <v>1285.5175036511991</v>
      </c>
      <c r="G61">
        <f>$G$3*($G$1*C61-$G$2)</f>
        <v>-6672.9405207680002</v>
      </c>
      <c r="H61">
        <f>$G$3*($G$1*D61-$G$2)</f>
        <v>-522.3985159008007</v>
      </c>
      <c r="J61">
        <v>11350946</v>
      </c>
      <c r="K61">
        <v>11349718</v>
      </c>
      <c r="L61">
        <v>11350955</v>
      </c>
      <c r="M61" t="s">
        <v>108</v>
      </c>
    </row>
    <row r="62" spans="1:13" x14ac:dyDescent="0.25">
      <c r="A62" t="s">
        <v>109</v>
      </c>
      <c r="B62">
        <v>9951902</v>
      </c>
      <c r="C62">
        <v>2795134</v>
      </c>
      <c r="D62">
        <v>7774253</v>
      </c>
      <c r="F62">
        <f>$G$3*($G$1*B62-$G$2)</f>
        <v>1863.5907205055992</v>
      </c>
      <c r="G62">
        <f>$G$3*($G$1*C62-$G$2)</f>
        <v>-6667.9408835648001</v>
      </c>
      <c r="H62">
        <f>$G$3*($G$1*D62-$G$2)</f>
        <v>-732.36897332160152</v>
      </c>
      <c r="J62">
        <v>11355055</v>
      </c>
      <c r="K62">
        <v>11353983</v>
      </c>
      <c r="L62">
        <v>11355063</v>
      </c>
      <c r="M62" t="s">
        <v>110</v>
      </c>
    </row>
    <row r="63" spans="1:13" x14ac:dyDescent="0.25">
      <c r="A63" t="s">
        <v>111</v>
      </c>
      <c r="B63">
        <v>9010120</v>
      </c>
      <c r="C63">
        <v>8416882</v>
      </c>
      <c r="D63">
        <v>2783744</v>
      </c>
      <c r="F63">
        <f>$G$3*($G$1*B63-$G$2)</f>
        <v>740.89917913599857</v>
      </c>
      <c r="G63">
        <f>$G$3*($G$1*C63-$G$2)</f>
        <v>33.70443064959909</v>
      </c>
      <c r="H63">
        <f>$G$3*($G$1*D63-$G$2)</f>
        <v>-6681.5188205568002</v>
      </c>
      <c r="J63">
        <v>11335977</v>
      </c>
      <c r="K63">
        <v>11334147</v>
      </c>
      <c r="L63">
        <v>11335983</v>
      </c>
      <c r="M63" t="s">
        <v>112</v>
      </c>
    </row>
    <row r="64" spans="1:13" x14ac:dyDescent="0.25">
      <c r="A64" t="s">
        <v>113</v>
      </c>
      <c r="B64">
        <v>9011924</v>
      </c>
      <c r="C64">
        <v>8430025</v>
      </c>
      <c r="D64">
        <v>2783564</v>
      </c>
      <c r="F64">
        <f>$G$3*($G$1*B64-$G$2)</f>
        <v>743.04971454719998</v>
      </c>
      <c r="G64">
        <f>$G$3*($G$1*C64-$G$2)</f>
        <v>49.372106319999148</v>
      </c>
      <c r="H64">
        <f>$G$3*($G$1*D64-$G$2)</f>
        <v>-6681.7333972608003</v>
      </c>
      <c r="J64">
        <v>11335700</v>
      </c>
      <c r="K64">
        <v>11333892</v>
      </c>
      <c r="L64">
        <v>11335708</v>
      </c>
      <c r="M64" t="s">
        <v>114</v>
      </c>
    </row>
    <row r="65" spans="1:13" x14ac:dyDescent="0.25">
      <c r="A65" t="s">
        <v>115</v>
      </c>
      <c r="B65">
        <v>9002681</v>
      </c>
      <c r="C65">
        <v>8428961</v>
      </c>
      <c r="D65">
        <v>2783644</v>
      </c>
      <c r="F65">
        <f>$G$3*($G$1*B65-$G$2)</f>
        <v>732.03120079679866</v>
      </c>
      <c r="G65">
        <f>$G$3*($G$1*C65-$G$2)</f>
        <v>48.103719580798497</v>
      </c>
      <c r="H65">
        <f>$G$3*($G$1*D65-$G$2)</f>
        <v>-6681.6380298368003</v>
      </c>
      <c r="J65">
        <v>11335638</v>
      </c>
      <c r="K65">
        <v>11333860</v>
      </c>
      <c r="L65">
        <v>11335650</v>
      </c>
      <c r="M65" t="s">
        <v>116</v>
      </c>
    </row>
    <row r="66" spans="1:13" x14ac:dyDescent="0.25">
      <c r="A66" t="s">
        <v>117</v>
      </c>
      <c r="B66">
        <v>9002631</v>
      </c>
      <c r="C66">
        <v>8430979</v>
      </c>
      <c r="D66">
        <v>2783698</v>
      </c>
      <c r="F66">
        <f>$G$3*($G$1*B66-$G$2)</f>
        <v>731.97159615679993</v>
      </c>
      <c r="G66">
        <f>$G$3*($G$1*C66-$G$2)</f>
        <v>50.509362851198603</v>
      </c>
      <c r="H66">
        <f>$G$3*($G$1*D66-$G$2)</f>
        <v>-6681.5736568255998</v>
      </c>
      <c r="J66">
        <v>11335596</v>
      </c>
      <c r="K66">
        <v>11333849</v>
      </c>
      <c r="L66">
        <v>11335605</v>
      </c>
      <c r="M66" t="s">
        <v>118</v>
      </c>
    </row>
    <row r="67" spans="1:13" x14ac:dyDescent="0.25">
      <c r="A67" t="s">
        <v>119</v>
      </c>
      <c r="B67">
        <v>8998758</v>
      </c>
      <c r="C67">
        <v>8431324</v>
      </c>
      <c r="D67">
        <v>2783752</v>
      </c>
      <c r="F67">
        <f>$G$3*($G$1*B67-$G$2)</f>
        <v>727.35462074239877</v>
      </c>
      <c r="G67">
        <f>$G$3*($G$1*C67-$G$2)</f>
        <v>50.920634867199624</v>
      </c>
      <c r="H67">
        <f>$G$3*($G$1*D67-$G$2)</f>
        <v>-6681.5092838144001</v>
      </c>
      <c r="J67">
        <v>11335587</v>
      </c>
      <c r="K67">
        <v>11333868</v>
      </c>
      <c r="L67">
        <v>11335596</v>
      </c>
      <c r="M67" t="s">
        <v>120</v>
      </c>
    </row>
    <row r="68" spans="1:13" x14ac:dyDescent="0.25">
      <c r="A68" t="s">
        <v>121</v>
      </c>
      <c r="B68">
        <v>9010857</v>
      </c>
      <c r="C68">
        <v>8424320</v>
      </c>
      <c r="D68">
        <v>2784287</v>
      </c>
      <c r="F68">
        <f>$G$3*($G$1*B68-$G$2)</f>
        <v>741.77775152959839</v>
      </c>
      <c r="G68">
        <f>$G$3*($G$1*C68-$G$2)</f>
        <v>42.571216895999896</v>
      </c>
      <c r="H68">
        <f>$G$3*($G$1*D68-$G$2)</f>
        <v>-6680.8715141663997</v>
      </c>
      <c r="J68">
        <v>11336416</v>
      </c>
      <c r="K68">
        <v>11334749</v>
      </c>
      <c r="L68">
        <v>11336426</v>
      </c>
      <c r="M68" t="s">
        <v>112</v>
      </c>
    </row>
    <row r="69" spans="1:13" x14ac:dyDescent="0.25">
      <c r="A69" t="s">
        <v>122</v>
      </c>
      <c r="B69">
        <v>9010781</v>
      </c>
      <c r="C69">
        <v>8424309</v>
      </c>
      <c r="D69">
        <v>2784241</v>
      </c>
      <c r="F69">
        <f>$G$3*($G$1*B69-$G$2)</f>
        <v>741.68715247679938</v>
      </c>
      <c r="G69">
        <f>$G$3*($G$1*C69-$G$2)</f>
        <v>42.558103875198867</v>
      </c>
      <c r="H69">
        <f>$G$3*($G$1*D69-$G$2)</f>
        <v>-6680.9263504352002</v>
      </c>
      <c r="J69">
        <v>11336481</v>
      </c>
      <c r="K69">
        <v>11334836</v>
      </c>
      <c r="L69">
        <v>11336489</v>
      </c>
      <c r="M69" t="s">
        <v>112</v>
      </c>
    </row>
    <row r="70" spans="1:13" x14ac:dyDescent="0.25">
      <c r="A70" t="s">
        <v>273</v>
      </c>
    </row>
    <row r="71" spans="1:13" x14ac:dyDescent="0.25">
      <c r="A71" t="s">
        <v>123</v>
      </c>
      <c r="B71">
        <v>8422883</v>
      </c>
      <c r="C71">
        <v>8329298</v>
      </c>
      <c r="D71">
        <v>8996401</v>
      </c>
      <c r="F71">
        <f>$G$3*($G$1*B71-$G$2)</f>
        <v>40.858179542399739</v>
      </c>
      <c r="G71">
        <f>$G$3*($G$1*C71-$G$2)</f>
        <v>-70.703825145601513</v>
      </c>
      <c r="H71">
        <f>$G$3*($G$1*D71-$G$2)</f>
        <v>724.54485801279952</v>
      </c>
      <c r="J71">
        <v>11274191</v>
      </c>
      <c r="K71">
        <v>11274196</v>
      </c>
      <c r="L71">
        <v>11274200</v>
      </c>
      <c r="M71" t="s">
        <v>124</v>
      </c>
    </row>
    <row r="72" spans="1:13" x14ac:dyDescent="0.25">
      <c r="A72" t="s">
        <v>125</v>
      </c>
      <c r="B72">
        <v>8422306</v>
      </c>
      <c r="C72">
        <v>8329330</v>
      </c>
      <c r="D72">
        <v>8996839</v>
      </c>
      <c r="F72">
        <f>$G$3*($G$1*B72-$G$2)</f>
        <v>40.170341996799834</v>
      </c>
      <c r="G72">
        <f>$G$3*($G$1*C72-$G$2)</f>
        <v>-70.665678176001165</v>
      </c>
      <c r="H72">
        <f>$G$3*($G$1*D72-$G$2)</f>
        <v>725.06699465919883</v>
      </c>
      <c r="J72">
        <v>11274063</v>
      </c>
      <c r="K72">
        <v>11274077</v>
      </c>
      <c r="L72">
        <v>11274077</v>
      </c>
      <c r="M72" t="s">
        <v>126</v>
      </c>
    </row>
    <row r="73" spans="1:13" x14ac:dyDescent="0.25">
      <c r="A73" t="s">
        <v>127</v>
      </c>
      <c r="B73">
        <v>8803217</v>
      </c>
      <c r="C73">
        <v>7900269</v>
      </c>
      <c r="D73">
        <v>7676522</v>
      </c>
      <c r="F73">
        <f>$G$3*($G$1*B73-$G$2)</f>
        <v>494.25160253759896</v>
      </c>
      <c r="G73">
        <f>$G$3*($G$1*C73-$G$2)</f>
        <v>-582.14620703680157</v>
      </c>
      <c r="H73">
        <f>$G$3*($G$1*D73-$G$2)</f>
        <v>-848.87339475840054</v>
      </c>
      <c r="J73">
        <v>11293601</v>
      </c>
      <c r="K73">
        <v>11293606</v>
      </c>
      <c r="L73">
        <v>11293613</v>
      </c>
      <c r="M73" t="s">
        <v>128</v>
      </c>
    </row>
    <row r="74" spans="1:13" x14ac:dyDescent="0.25">
      <c r="A74" t="s">
        <v>129</v>
      </c>
      <c r="B74">
        <v>8620717</v>
      </c>
      <c r="C74">
        <v>8260428</v>
      </c>
      <c r="D74">
        <v>8420717</v>
      </c>
      <c r="F74">
        <f>$G$3*($G$1*B74-$G$2)</f>
        <v>276.69466653759991</v>
      </c>
      <c r="G74">
        <f>$G$3*($G$1*C74-$G$2)</f>
        <v>-152.80325628160062</v>
      </c>
      <c r="H74">
        <f>$G$3*($G$1*D74-$G$2)</f>
        <v>38.276106537599844</v>
      </c>
      <c r="J74">
        <v>11281095</v>
      </c>
      <c r="K74">
        <v>11281094</v>
      </c>
      <c r="L74">
        <v>11281101</v>
      </c>
      <c r="M74" t="s">
        <v>130</v>
      </c>
    </row>
    <row r="75" spans="1:13" x14ac:dyDescent="0.25">
      <c r="A75" t="s">
        <v>131</v>
      </c>
      <c r="B75">
        <v>8619272</v>
      </c>
      <c r="C75">
        <v>8247969</v>
      </c>
      <c r="D75">
        <v>8418094</v>
      </c>
      <c r="F75">
        <f>$G$3*($G$1*B75-$G$2)</f>
        <v>274.97209244159967</v>
      </c>
      <c r="G75">
        <f>$G$3*($G$1*C75-$G$2)</f>
        <v>-167.65554047680052</v>
      </c>
      <c r="H75">
        <f>$G$3*($G$1*D75-$G$2)</f>
        <v>35.14924712319953</v>
      </c>
      <c r="J75">
        <v>11281246</v>
      </c>
      <c r="K75">
        <v>11281254</v>
      </c>
      <c r="L75">
        <v>11281257</v>
      </c>
      <c r="M75" t="s">
        <v>132</v>
      </c>
    </row>
    <row r="76" spans="1:13" x14ac:dyDescent="0.25">
      <c r="A76" t="s">
        <v>133</v>
      </c>
      <c r="B76">
        <v>8619413</v>
      </c>
      <c r="C76">
        <v>8248172</v>
      </c>
      <c r="D76">
        <v>8418313</v>
      </c>
      <c r="F76">
        <f>$G$3*($G$1*B76-$G$2)</f>
        <v>275.14017752639847</v>
      </c>
      <c r="G76">
        <f>$G$3*($G$1*C76-$G$2)</f>
        <v>-167.41354563840105</v>
      </c>
      <c r="H76">
        <f>$G$3*($G$1*D76-$G$2)</f>
        <v>35.410315446399181</v>
      </c>
      <c r="J76">
        <v>11281371</v>
      </c>
      <c r="K76">
        <v>11281375</v>
      </c>
      <c r="L76">
        <v>11281382</v>
      </c>
      <c r="M76" t="s">
        <v>132</v>
      </c>
    </row>
    <row r="77" spans="1:13" x14ac:dyDescent="0.25">
      <c r="A77" t="s">
        <v>134</v>
      </c>
      <c r="B77">
        <v>8620925</v>
      </c>
      <c r="C77">
        <v>8235431</v>
      </c>
      <c r="D77">
        <v>8413396</v>
      </c>
      <c r="F77">
        <f>$G$3*($G$1*B77-$G$2)</f>
        <v>276.94262183999854</v>
      </c>
      <c r="G77">
        <f>$G$3*($G$1*C77-$G$2)</f>
        <v>-182.60200000320037</v>
      </c>
      <c r="H77">
        <f>$G$3*($G$1*D77-$G$2)</f>
        <v>29.5487951487994</v>
      </c>
      <c r="J77">
        <v>11281537</v>
      </c>
      <c r="K77">
        <v>11281543</v>
      </c>
      <c r="L77">
        <v>11281550</v>
      </c>
      <c r="M77" t="s">
        <v>135</v>
      </c>
    </row>
    <row r="78" spans="1:13" x14ac:dyDescent="0.25">
      <c r="A78" t="s">
        <v>136</v>
      </c>
      <c r="B78">
        <v>8620753</v>
      </c>
      <c r="C78">
        <v>8235483</v>
      </c>
      <c r="D78">
        <v>8413386</v>
      </c>
      <c r="F78">
        <f>$G$3*($G$1*B78-$G$2)</f>
        <v>276.73758187839849</v>
      </c>
      <c r="G78">
        <f>$G$3*($G$1*C78-$G$2)</f>
        <v>-182.54001117760163</v>
      </c>
      <c r="H78">
        <f>$G$3*($G$1*D78-$G$2)</f>
        <v>29.536874220799291</v>
      </c>
      <c r="J78">
        <v>11281655</v>
      </c>
      <c r="K78">
        <v>11281662</v>
      </c>
      <c r="L78">
        <v>11281664</v>
      </c>
      <c r="M78" t="s">
        <v>135</v>
      </c>
    </row>
    <row r="79" spans="1:13" x14ac:dyDescent="0.25">
      <c r="A79" t="s">
        <v>137</v>
      </c>
      <c r="B79">
        <v>8633467</v>
      </c>
      <c r="C79">
        <v>8216433</v>
      </c>
      <c r="D79">
        <v>8402729</v>
      </c>
      <c r="F79">
        <f>$G$3*($G$1*B79-$G$2)</f>
        <v>291.89384973759843</v>
      </c>
      <c r="G79">
        <f>$G$3*($G$1*C79-$G$2)</f>
        <v>-205.24937901760131</v>
      </c>
      <c r="H79">
        <f>$G$3*($G$1*D79-$G$2)</f>
        <v>16.832741251198968</v>
      </c>
      <c r="J79">
        <v>11282006</v>
      </c>
      <c r="K79">
        <v>11282010</v>
      </c>
      <c r="L79">
        <v>11282016</v>
      </c>
      <c r="M79" t="s">
        <v>138</v>
      </c>
    </row>
    <row r="80" spans="1:13" x14ac:dyDescent="0.25">
      <c r="A80" t="s">
        <v>139</v>
      </c>
      <c r="B80">
        <v>8633536</v>
      </c>
      <c r="C80">
        <v>8216288</v>
      </c>
      <c r="D80">
        <v>8402680</v>
      </c>
      <c r="F80">
        <f>$G$3*($G$1*B80-$G$2)</f>
        <v>291.97610414079827</v>
      </c>
      <c r="G80">
        <f>$G$3*($G$1*C80-$G$2)</f>
        <v>-205.42223247360016</v>
      </c>
      <c r="H80">
        <f>$G$3*($G$1*D80-$G$2)</f>
        <v>16.774328703999345</v>
      </c>
      <c r="J80">
        <v>11281913</v>
      </c>
      <c r="K80">
        <v>11281922</v>
      </c>
      <c r="L80">
        <v>11281929</v>
      </c>
      <c r="M80" t="s">
        <v>138</v>
      </c>
    </row>
    <row r="81" spans="1:13" x14ac:dyDescent="0.25">
      <c r="A81" t="s">
        <v>140</v>
      </c>
      <c r="B81">
        <v>8657774</v>
      </c>
      <c r="C81">
        <v>8222798</v>
      </c>
      <c r="D81">
        <v>8394245</v>
      </c>
      <c r="F81">
        <f>$G$3*($G$1*B81-$G$2)</f>
        <v>320.87004942719977</v>
      </c>
      <c r="G81">
        <f>$G$3*($G$1*C81-$G$2)</f>
        <v>-197.66170834560035</v>
      </c>
      <c r="H81">
        <f>$G$3*($G$1*D81-$G$2)</f>
        <v>6.7190259359995252</v>
      </c>
      <c r="J81">
        <v>11281753</v>
      </c>
      <c r="K81">
        <v>11281760</v>
      </c>
      <c r="L81">
        <v>11281761</v>
      </c>
      <c r="M81" t="s">
        <v>141</v>
      </c>
    </row>
    <row r="82" spans="1:13" x14ac:dyDescent="0.25">
      <c r="A82" t="s">
        <v>142</v>
      </c>
      <c r="B82">
        <v>8657785</v>
      </c>
      <c r="C82">
        <v>8222656</v>
      </c>
      <c r="D82">
        <v>8394151</v>
      </c>
      <c r="F82">
        <f>$G$3*($G$1*B82-$G$2)</f>
        <v>320.88316244799898</v>
      </c>
      <c r="G82">
        <f>$G$3*($G$1*C82-$G$2)</f>
        <v>-197.83098552320007</v>
      </c>
      <c r="H82">
        <f>$G$3*($G$1*D82-$G$2)</f>
        <v>6.6069692127985036</v>
      </c>
      <c r="J82">
        <v>11281725</v>
      </c>
      <c r="K82">
        <v>11281732</v>
      </c>
      <c r="L82">
        <v>11281741</v>
      </c>
      <c r="M82" t="s">
        <v>141</v>
      </c>
    </row>
    <row r="83" spans="1:13" x14ac:dyDescent="0.25">
      <c r="A83" t="s">
        <v>143</v>
      </c>
      <c r="B83">
        <v>8619189</v>
      </c>
      <c r="C83">
        <v>8249138</v>
      </c>
      <c r="D83">
        <v>8422718</v>
      </c>
      <c r="F83">
        <f>$G$3*($G$1*B83-$G$2)</f>
        <v>274.87314873919968</v>
      </c>
      <c r="G83">
        <f>$G$3*($G$1*C83-$G$2)</f>
        <v>-166.26198399360146</v>
      </c>
      <c r="H83">
        <f>$G$3*($G$1*D83-$G$2)</f>
        <v>40.661484230398855</v>
      </c>
      <c r="J83">
        <v>11281441</v>
      </c>
      <c r="K83">
        <v>11281444</v>
      </c>
      <c r="L83">
        <v>11281447</v>
      </c>
      <c r="M83" t="s">
        <v>144</v>
      </c>
    </row>
    <row r="84" spans="1:13" x14ac:dyDescent="0.25">
      <c r="A84" t="s">
        <v>145</v>
      </c>
      <c r="B84">
        <v>8619201</v>
      </c>
      <c r="C84">
        <v>8249182</v>
      </c>
      <c r="D84">
        <v>8422752</v>
      </c>
      <c r="F84">
        <f>$G$3*($G$1*B84-$G$2)</f>
        <v>274.88745385279981</v>
      </c>
      <c r="G84">
        <f>$G$3*($G$1*C84-$G$2)</f>
        <v>-166.20953191040098</v>
      </c>
      <c r="H84">
        <f>$G$3*($G$1*D84-$G$2)</f>
        <v>40.702015385599225</v>
      </c>
      <c r="J84">
        <v>11281341</v>
      </c>
      <c r="K84">
        <v>11281352</v>
      </c>
      <c r="L84">
        <v>11281355</v>
      </c>
      <c r="M84" t="s">
        <v>146</v>
      </c>
    </row>
    <row r="85" spans="1:13" x14ac:dyDescent="0.25">
      <c r="A85" t="s">
        <v>147</v>
      </c>
    </row>
    <row r="86" spans="1:13" x14ac:dyDescent="0.25">
      <c r="A86" t="s">
        <v>148</v>
      </c>
      <c r="B86">
        <v>8622984</v>
      </c>
      <c r="C86">
        <v>8252648</v>
      </c>
      <c r="D86">
        <v>8422438</v>
      </c>
      <c r="F86">
        <f>$G$3*($G$1*B86-$G$2)</f>
        <v>279.3971409152</v>
      </c>
      <c r="G86">
        <f>$G$3*($G$1*C86-$G$2)</f>
        <v>-162.07773826560151</v>
      </c>
      <c r="H86">
        <f>$G$3*($G$1*D86-$G$2)</f>
        <v>40.32769824639945</v>
      </c>
      <c r="J86">
        <v>11281302</v>
      </c>
      <c r="K86">
        <v>11282703</v>
      </c>
      <c r="L86">
        <v>11282706</v>
      </c>
      <c r="M86" t="s">
        <v>149</v>
      </c>
    </row>
    <row r="87" spans="1:13" x14ac:dyDescent="0.25">
      <c r="A87" t="s">
        <v>150</v>
      </c>
      <c r="B87">
        <v>8617627</v>
      </c>
      <c r="C87">
        <v>8242819</v>
      </c>
      <c r="D87">
        <v>8419136</v>
      </c>
      <c r="F87">
        <f>$G$3*($G$1*B87-$G$2)</f>
        <v>273.01109978559907</v>
      </c>
      <c r="G87">
        <f>$G$3*($G$1*C87-$G$2)</f>
        <v>-173.79481839680011</v>
      </c>
      <c r="H87">
        <f>$G$3*($G$1*D87-$G$2)</f>
        <v>36.391407820799941</v>
      </c>
      <c r="J87">
        <v>11280147</v>
      </c>
      <c r="K87">
        <v>11281710</v>
      </c>
      <c r="L87">
        <v>11281719</v>
      </c>
      <c r="M87" t="s">
        <v>151</v>
      </c>
    </row>
    <row r="88" spans="1:13" x14ac:dyDescent="0.25">
      <c r="A88" t="s">
        <v>152</v>
      </c>
      <c r="B88">
        <v>8617032</v>
      </c>
      <c r="C88">
        <v>8229642</v>
      </c>
      <c r="D88">
        <v>8413918</v>
      </c>
      <c r="F88">
        <f>$G$3*($G$1*B88-$G$2)</f>
        <v>272.30180456959897</v>
      </c>
      <c r="G88">
        <f>$G$3*($G$1*C88-$G$2)</f>
        <v>-189.50302522240054</v>
      </c>
      <c r="H88">
        <f>$G$3*($G$1*D88-$G$2)</f>
        <v>30.171067590399616</v>
      </c>
      <c r="J88">
        <v>11279715</v>
      </c>
      <c r="K88">
        <v>11281357</v>
      </c>
      <c r="L88">
        <v>11281360</v>
      </c>
      <c r="M88" t="s">
        <v>135</v>
      </c>
    </row>
    <row r="89" spans="1:13" x14ac:dyDescent="0.25">
      <c r="A89" t="s">
        <v>153</v>
      </c>
      <c r="B89">
        <v>8629969</v>
      </c>
      <c r="C89">
        <v>8216481</v>
      </c>
      <c r="D89">
        <v>8402681</v>
      </c>
      <c r="F89">
        <f>$G$3*($G$1*B89-$G$2)</f>
        <v>287.72390912319861</v>
      </c>
      <c r="G89">
        <f>$G$3*($G$1*C89-$G$2)</f>
        <v>-205.19215856320079</v>
      </c>
      <c r="H89">
        <f>$G$3*($G$1*D89-$G$2)</f>
        <v>16.775520796798446</v>
      </c>
      <c r="J89">
        <v>11278628</v>
      </c>
      <c r="K89">
        <v>11280488</v>
      </c>
      <c r="L89">
        <v>11280494</v>
      </c>
      <c r="M89" t="s">
        <v>138</v>
      </c>
    </row>
    <row r="90" spans="1:13" x14ac:dyDescent="0.25">
      <c r="A90" t="s">
        <v>154</v>
      </c>
      <c r="B90">
        <v>8649245</v>
      </c>
      <c r="C90">
        <v>8208171</v>
      </c>
      <c r="D90">
        <v>8388164</v>
      </c>
      <c r="F90">
        <f>$G$3*($G$1*B90-$G$2)</f>
        <v>310.70268993599893</v>
      </c>
      <c r="G90">
        <f>$G$3*($G$1*C90-$G$2)</f>
        <v>-215.09844973120016</v>
      </c>
      <c r="H90">
        <f>$G$3*($G$1*D90-$G$2)</f>
        <v>-0.5300903808001749</v>
      </c>
      <c r="J90">
        <v>11277174</v>
      </c>
      <c r="K90">
        <v>11279306</v>
      </c>
      <c r="L90">
        <v>11279305</v>
      </c>
      <c r="M90" t="s">
        <v>141</v>
      </c>
    </row>
    <row r="91" spans="1:13" x14ac:dyDescent="0.25">
      <c r="A91" t="s">
        <v>155</v>
      </c>
    </row>
    <row r="92" spans="1:13" x14ac:dyDescent="0.25">
      <c r="A92" t="s">
        <v>156</v>
      </c>
      <c r="B92">
        <v>8994531</v>
      </c>
      <c r="C92">
        <v>8439382</v>
      </c>
      <c r="D92">
        <v>2808232</v>
      </c>
      <c r="F92">
        <f>$G$3*($G$1*B92-$G$2)</f>
        <v>722.31564447679921</v>
      </c>
      <c r="G92">
        <f>$G$3*($G$1*C92-$G$2)</f>
        <v>60.526518649599893</v>
      </c>
      <c r="H92">
        <f>$G$3*($G$1*D92-$G$2)</f>
        <v>-6652.3268520704005</v>
      </c>
      <c r="J92">
        <v>11360124</v>
      </c>
      <c r="K92">
        <v>11360132</v>
      </c>
      <c r="L92">
        <v>11360140</v>
      </c>
      <c r="M92" t="s">
        <v>157</v>
      </c>
    </row>
    <row r="93" spans="1:13" x14ac:dyDescent="0.25">
      <c r="A93" t="s">
        <v>158</v>
      </c>
      <c r="B93">
        <v>8999885</v>
      </c>
      <c r="C93">
        <v>8436761</v>
      </c>
      <c r="D93">
        <v>2807663</v>
      </c>
      <c r="F93">
        <f>$G$3*($G$1*B93-$G$2)</f>
        <v>728.69810932799919</v>
      </c>
      <c r="G93">
        <f>$G$3*($G$1*C93-$G$2)</f>
        <v>57.4020434207996</v>
      </c>
      <c r="H93">
        <f>$G$3*($G$1*D93-$G$2)</f>
        <v>-6653.0051528736003</v>
      </c>
      <c r="J93">
        <v>11359629</v>
      </c>
      <c r="K93">
        <v>11359638</v>
      </c>
      <c r="L93">
        <v>11359648</v>
      </c>
      <c r="M93" t="s">
        <v>118</v>
      </c>
    </row>
    <row r="94" spans="1:13" x14ac:dyDescent="0.25">
      <c r="A94" t="s">
        <v>159</v>
      </c>
      <c r="B94">
        <v>8997964</v>
      </c>
      <c r="C94">
        <v>8440429</v>
      </c>
      <c r="D94">
        <v>2807519</v>
      </c>
      <c r="F94">
        <f>$G$3*($G$1*B94-$G$2)</f>
        <v>726.40809905919923</v>
      </c>
      <c r="G94">
        <f>$G$3*($G$1*C94-$G$2)</f>
        <v>61.774639811199449</v>
      </c>
      <c r="H94">
        <f>$G$3*($G$1*D94-$G$2)</f>
        <v>-6653.1768142368001</v>
      </c>
      <c r="J94">
        <v>11359478</v>
      </c>
      <c r="K94">
        <v>11359489</v>
      </c>
      <c r="L94">
        <v>11359498</v>
      </c>
      <c r="M94" t="s">
        <v>116</v>
      </c>
    </row>
    <row r="95" spans="1:13" x14ac:dyDescent="0.25">
      <c r="A95" t="s">
        <v>160</v>
      </c>
      <c r="B95">
        <v>9004410</v>
      </c>
      <c r="C95">
        <v>8436847</v>
      </c>
      <c r="D95">
        <v>2807777</v>
      </c>
      <c r="F95">
        <f>$G$3*($G$1*B95-$G$2)</f>
        <v>734.09232924799835</v>
      </c>
      <c r="G95">
        <f>$G$3*($G$1*C95-$G$2)</f>
        <v>57.504563401598716</v>
      </c>
      <c r="H95">
        <f>$G$3*($G$1*D95-$G$2)</f>
        <v>-6652.8692542944009</v>
      </c>
      <c r="J95">
        <v>11359970</v>
      </c>
      <c r="K95">
        <v>11359979</v>
      </c>
      <c r="L95">
        <v>11359987</v>
      </c>
      <c r="M95" t="s">
        <v>114</v>
      </c>
    </row>
    <row r="96" spans="1:13" x14ac:dyDescent="0.25">
      <c r="A96" t="s">
        <v>161</v>
      </c>
      <c r="B96">
        <v>9004411</v>
      </c>
      <c r="C96">
        <v>8437123</v>
      </c>
      <c r="D96">
        <v>2807937</v>
      </c>
      <c r="F96">
        <f>$G$3*($G$1*B96-$G$2)</f>
        <v>734.09352134079927</v>
      </c>
      <c r="G96">
        <f>$G$3*($G$1*C96-$G$2)</f>
        <v>57.833581014399897</v>
      </c>
      <c r="H96">
        <f>$G$3*($G$1*D96-$G$2)</f>
        <v>-6652.6785194464001</v>
      </c>
      <c r="J96">
        <v>11360116</v>
      </c>
      <c r="K96">
        <v>11360128</v>
      </c>
      <c r="L96">
        <v>11360131</v>
      </c>
      <c r="M96" t="s">
        <v>112</v>
      </c>
    </row>
    <row r="97" spans="1:13" x14ac:dyDescent="0.25">
      <c r="A97" t="s">
        <v>162</v>
      </c>
      <c r="B97">
        <v>9007624</v>
      </c>
      <c r="C97">
        <v>8429039</v>
      </c>
      <c r="D97">
        <v>2808131</v>
      </c>
      <c r="F97">
        <f>$G$3*($G$1*B97-$G$2)</f>
        <v>737.92371550719872</v>
      </c>
      <c r="G97">
        <f>$G$3*($G$1*C97-$G$2)</f>
        <v>48.196702819199345</v>
      </c>
      <c r="H97">
        <f>$G$3*($G$1*D97-$G$2)</f>
        <v>-6652.4472534432007</v>
      </c>
      <c r="J97">
        <v>11360453</v>
      </c>
      <c r="K97">
        <v>11360467</v>
      </c>
      <c r="L97">
        <v>11360466</v>
      </c>
      <c r="M97" t="s">
        <v>254</v>
      </c>
    </row>
    <row r="98" spans="1:13" x14ac:dyDescent="0.25">
      <c r="A98" t="s">
        <v>163</v>
      </c>
      <c r="B98">
        <v>9005906</v>
      </c>
      <c r="C98">
        <v>8422311</v>
      </c>
      <c r="D98">
        <v>2808450</v>
      </c>
      <c r="F98">
        <f>$G$3*($G$1*B98-$G$2)</f>
        <v>735.87570007679824</v>
      </c>
      <c r="G98">
        <f>$G$3*($G$1*C98-$G$2)</f>
        <v>40.176302460798979</v>
      </c>
      <c r="H98">
        <f>$G$3*($G$1*D98-$G$2)</f>
        <v>-6652.0669758399999</v>
      </c>
      <c r="J98">
        <v>11360799</v>
      </c>
      <c r="K98">
        <v>11360813</v>
      </c>
      <c r="L98">
        <v>11360815</v>
      </c>
      <c r="M98" t="s">
        <v>255</v>
      </c>
    </row>
    <row r="99" spans="1:13" x14ac:dyDescent="0.25">
      <c r="A99" t="s">
        <v>164</v>
      </c>
      <c r="B99">
        <v>9011722</v>
      </c>
      <c r="C99">
        <v>8413263</v>
      </c>
      <c r="D99">
        <v>2808670</v>
      </c>
      <c r="F99">
        <f>$G$3*($G$1*B99-$G$2)</f>
        <v>742.80891180159961</v>
      </c>
      <c r="G99">
        <f>$G$3*($G$1*C99-$G$2)</f>
        <v>29.390246806398864</v>
      </c>
      <c r="H99">
        <f>$G$3*($G$1*D99-$G$2)</f>
        <v>-6651.8047154240003</v>
      </c>
      <c r="J99">
        <v>11361227</v>
      </c>
      <c r="K99">
        <v>11361235</v>
      </c>
      <c r="L99">
        <v>11361241</v>
      </c>
      <c r="M99" t="s">
        <v>256</v>
      </c>
    </row>
    <row r="100" spans="1:13" x14ac:dyDescent="0.25">
      <c r="A100" t="s">
        <v>165</v>
      </c>
      <c r="B100">
        <v>9018511</v>
      </c>
      <c r="C100">
        <v>8408571</v>
      </c>
      <c r="D100">
        <v>2809051</v>
      </c>
      <c r="F100">
        <f>$G$3*($G$1*B100-$G$2)</f>
        <v>750.90202982079973</v>
      </c>
      <c r="G100">
        <f>$G$3*($G$1*C100-$G$2)</f>
        <v>23.796947388798799</v>
      </c>
      <c r="H100">
        <f>$G$3*($G$1*D100-$G$2)</f>
        <v>-6651.3505280671998</v>
      </c>
      <c r="J100">
        <v>11361786</v>
      </c>
      <c r="K100">
        <v>11361791</v>
      </c>
      <c r="L100">
        <v>11361796</v>
      </c>
      <c r="M100" t="s">
        <v>257</v>
      </c>
    </row>
    <row r="101" spans="1:13" x14ac:dyDescent="0.25">
      <c r="A101" t="s">
        <v>166</v>
      </c>
      <c r="B101">
        <v>7451075</v>
      </c>
      <c r="C101">
        <v>2838741</v>
      </c>
      <c r="D101">
        <v>7523517</v>
      </c>
      <c r="F101">
        <f>$G$3*($G$1*B101-$G$2)</f>
        <v>-1117.6271402400016</v>
      </c>
      <c r="G101">
        <f>$G$3*($G$1*C101-$G$2)</f>
        <v>-6615.9572928352009</v>
      </c>
      <c r="H101">
        <f>$G$3*($G$1*D101-$G$2)</f>
        <v>-1031.2695536224001</v>
      </c>
      <c r="J101">
        <v>11397694</v>
      </c>
      <c r="K101">
        <v>11397699</v>
      </c>
      <c r="L101">
        <v>11397703</v>
      </c>
      <c r="M101" t="s">
        <v>102</v>
      </c>
    </row>
    <row r="102" spans="1:13" x14ac:dyDescent="0.25">
      <c r="A102" t="s">
        <v>167</v>
      </c>
      <c r="B102">
        <v>7745655</v>
      </c>
      <c r="C102">
        <v>2831150</v>
      </c>
      <c r="D102">
        <v>7791919</v>
      </c>
      <c r="F102">
        <f>$G$3*($G$1*B102-$G$2)</f>
        <v>-766.46044321600129</v>
      </c>
      <c r="G102">
        <f>$G$3*($G$1*C102-$G$2)</f>
        <v>-6625.0064692800006</v>
      </c>
      <c r="H102">
        <f>$G$3*($G$1*D102-$G$2)</f>
        <v>-711.3094619168005</v>
      </c>
      <c r="J102">
        <v>11387952</v>
      </c>
      <c r="K102">
        <v>11387960</v>
      </c>
      <c r="L102">
        <v>11387964</v>
      </c>
      <c r="M102" t="s">
        <v>100</v>
      </c>
    </row>
    <row r="103" spans="1:13" x14ac:dyDescent="0.25">
      <c r="A103" t="s">
        <v>168</v>
      </c>
      <c r="B103">
        <v>7936123</v>
      </c>
      <c r="C103">
        <v>2825582</v>
      </c>
      <c r="D103">
        <v>8002439</v>
      </c>
      <c r="F103">
        <f>$G$3*($G$1*B103-$G$2)</f>
        <v>-539.40491178560114</v>
      </c>
      <c r="G103">
        <f>$G$3*($G$1*C103-$G$2)</f>
        <v>-6631.6440419904002</v>
      </c>
      <c r="H103">
        <f>$G$3*($G$1*D103-$G$2)</f>
        <v>-460.35008566080069</v>
      </c>
      <c r="J103">
        <v>11380528</v>
      </c>
      <c r="K103">
        <v>11380536</v>
      </c>
      <c r="L103">
        <v>11380540</v>
      </c>
      <c r="M103" t="s">
        <v>98</v>
      </c>
    </row>
    <row r="104" spans="1:13" x14ac:dyDescent="0.25">
      <c r="A104" t="s">
        <v>169</v>
      </c>
      <c r="B104">
        <v>8075056</v>
      </c>
      <c r="C104">
        <v>2822084</v>
      </c>
      <c r="D104">
        <v>8119968</v>
      </c>
      <c r="F104">
        <f>$G$3*($G$1*B104-$G$2)</f>
        <v>-373.78388280319996</v>
      </c>
      <c r="G104">
        <f>$G$3*($G$1*C104-$G$2)</f>
        <v>-6635.8139826048009</v>
      </c>
      <c r="H104">
        <f>$G$3*($G$1*D104-$G$2)</f>
        <v>-320.24461096960113</v>
      </c>
      <c r="J104">
        <v>11375753</v>
      </c>
      <c r="K104">
        <v>11375757</v>
      </c>
      <c r="L104">
        <v>11375764</v>
      </c>
      <c r="M104" t="s">
        <v>170</v>
      </c>
    </row>
    <row r="105" spans="1:13" x14ac:dyDescent="0.25">
      <c r="A105" t="s">
        <v>171</v>
      </c>
      <c r="B105">
        <v>8190078</v>
      </c>
      <c r="C105">
        <v>2819497</v>
      </c>
      <c r="D105">
        <v>8198557</v>
      </c>
      <c r="F105">
        <f>$G$3*($G$1*B105-$G$2)</f>
        <v>-236.66698476160127</v>
      </c>
      <c r="G105">
        <f>$G$3*($G$1*C105-$G$2)</f>
        <v>-6638.8979266784008</v>
      </c>
      <c r="H105">
        <f>$G$3*($G$1*D105-$G$2)</f>
        <v>-226.55922991040097</v>
      </c>
      <c r="J105">
        <v>11372109</v>
      </c>
      <c r="K105">
        <v>11372118</v>
      </c>
      <c r="L105">
        <v>11372123</v>
      </c>
      <c r="M105" t="s">
        <v>172</v>
      </c>
    </row>
    <row r="106" spans="1:13" x14ac:dyDescent="0.25">
      <c r="A106" t="s">
        <v>173</v>
      </c>
      <c r="B106">
        <v>8267222</v>
      </c>
      <c r="C106">
        <v>2817917</v>
      </c>
      <c r="D106">
        <v>8242181</v>
      </c>
      <c r="F106">
        <f>$G$3*($G$1*B106-$G$2)</f>
        <v>-144.70417779840136</v>
      </c>
      <c r="G106">
        <f>$G$3*($G$1*C106-$G$2)</f>
        <v>-6640.7814333023998</v>
      </c>
      <c r="H106">
        <f>$G$3*($G$1*D106-$G$2)</f>
        <v>-174.55537360320159</v>
      </c>
      <c r="J106">
        <v>11370036</v>
      </c>
      <c r="K106">
        <v>11370040</v>
      </c>
      <c r="L106">
        <v>11370049</v>
      </c>
      <c r="M106" t="s">
        <v>174</v>
      </c>
    </row>
    <row r="107" spans="1:13" x14ac:dyDescent="0.25">
      <c r="A107" t="s">
        <v>175</v>
      </c>
      <c r="B107">
        <v>9943738</v>
      </c>
      <c r="C107">
        <v>2822226</v>
      </c>
      <c r="D107">
        <v>7778874</v>
      </c>
      <c r="F107">
        <f>$G$3*($G$1*B107-$G$2)</f>
        <v>1853.8584748863996</v>
      </c>
      <c r="G107">
        <f>$G$3*($G$1*C107-$G$2)</f>
        <v>-6635.6447054272003</v>
      </c>
      <c r="H107">
        <f>$G$3*($G$1*D107-$G$2)</f>
        <v>-726.86031249280131</v>
      </c>
      <c r="J107">
        <v>11382165</v>
      </c>
      <c r="K107">
        <v>11382177</v>
      </c>
      <c r="L107">
        <v>11382177</v>
      </c>
      <c r="M107" t="s">
        <v>110</v>
      </c>
    </row>
    <row r="108" spans="1:13" x14ac:dyDescent="0.25">
      <c r="A108" t="s">
        <v>176</v>
      </c>
      <c r="B108">
        <v>9444649</v>
      </c>
      <c r="C108">
        <v>2818847</v>
      </c>
      <c r="D108">
        <v>7957050</v>
      </c>
      <c r="F108">
        <f>$G$3*($G$1*B108-$G$2)</f>
        <v>1258.8980714271984</v>
      </c>
      <c r="G108">
        <f>$G$3*($G$1*C108-$G$2)</f>
        <v>-6639.6727869984006</v>
      </c>
      <c r="H108">
        <f>$G$3*($G$1*D108-$G$2)</f>
        <v>-514.45798576000016</v>
      </c>
      <c r="J108">
        <v>11378823</v>
      </c>
      <c r="K108">
        <v>11378836</v>
      </c>
      <c r="L108">
        <v>11378839</v>
      </c>
      <c r="M108" t="s">
        <v>108</v>
      </c>
    </row>
    <row r="109" spans="1:13" x14ac:dyDescent="0.25">
      <c r="A109" t="s">
        <v>177</v>
      </c>
      <c r="B109">
        <v>9097588</v>
      </c>
      <c r="C109">
        <v>2815529</v>
      </c>
      <c r="D109">
        <v>8081337</v>
      </c>
      <c r="F109">
        <f>$G$3*($G$1*B109-$G$2)</f>
        <v>845.16915216639973</v>
      </c>
      <c r="G109">
        <f>$G$3*($G$1*C109-$G$2)</f>
        <v>-6643.6281509088003</v>
      </c>
      <c r="H109">
        <f>$G$3*($G$1*D109-$G$2)</f>
        <v>-366.2963479263999</v>
      </c>
      <c r="J109">
        <v>11375462</v>
      </c>
      <c r="K109">
        <v>11375469</v>
      </c>
      <c r="L109">
        <v>11375477</v>
      </c>
      <c r="M109" t="s">
        <v>105</v>
      </c>
    </row>
    <row r="111" spans="1:13" x14ac:dyDescent="0.25">
      <c r="A111" t="s">
        <v>178</v>
      </c>
      <c r="B111">
        <v>8601895</v>
      </c>
      <c r="C111">
        <v>2814756</v>
      </c>
      <c r="D111">
        <v>8270486</v>
      </c>
      <c r="F111">
        <f>$G$3*($G$1*B111-$G$2)</f>
        <v>254.25709585599907</v>
      </c>
      <c r="G111">
        <f>$G$3*($G$1*C111-$G$2)</f>
        <v>-6644.5496386432005</v>
      </c>
      <c r="H111">
        <f>$G$3*($G$1*D111-$G$2)</f>
        <v>-140.81318689920045</v>
      </c>
      <c r="J111">
        <v>11367989</v>
      </c>
      <c r="K111">
        <v>11367999</v>
      </c>
      <c r="L111">
        <v>11368002</v>
      </c>
      <c r="M111" t="s">
        <v>179</v>
      </c>
    </row>
    <row r="112" spans="1:13" x14ac:dyDescent="0.25">
      <c r="A112" t="s">
        <v>180</v>
      </c>
      <c r="B112">
        <v>8857851</v>
      </c>
      <c r="C112">
        <v>2815521</v>
      </c>
      <c r="D112">
        <v>8158555</v>
      </c>
      <c r="F112">
        <f>$G$3*($G$1*B112-$G$2)</f>
        <v>559.38040057279977</v>
      </c>
      <c r="G112">
        <f>$G$3*($G$1*C112-$G$2)</f>
        <v>-6643.6376876512004</v>
      </c>
      <c r="H112">
        <f>$G$3*($G$1*D112-$G$2)</f>
        <v>-274.24532609600101</v>
      </c>
      <c r="J112">
        <v>11372658</v>
      </c>
      <c r="K112">
        <v>11372665</v>
      </c>
      <c r="L112">
        <v>11372669</v>
      </c>
      <c r="M112" t="s">
        <v>181</v>
      </c>
    </row>
    <row r="113" spans="1:13" x14ac:dyDescent="0.25">
      <c r="A113" t="s">
        <v>182</v>
      </c>
      <c r="B113">
        <v>8706348</v>
      </c>
      <c r="C113">
        <v>2815057</v>
      </c>
      <c r="D113">
        <v>8232300</v>
      </c>
      <c r="F113">
        <f>$G$3*($G$1*B113-$G$2)</f>
        <v>378.77476509439839</v>
      </c>
      <c r="G113">
        <f>$G$3*($G$1*C113-$G$2)</f>
        <v>-6644.1908187104</v>
      </c>
      <c r="H113">
        <f>$G$3*($G$1*D113-$G$2)</f>
        <v>-186.33444256000075</v>
      </c>
      <c r="J113">
        <v>11370006</v>
      </c>
      <c r="K113">
        <v>11370016</v>
      </c>
      <c r="L113">
        <v>11370017</v>
      </c>
      <c r="M113" t="s">
        <v>183</v>
      </c>
    </row>
    <row r="114" spans="1:13" x14ac:dyDescent="0.25">
      <c r="A114" t="s">
        <v>184</v>
      </c>
      <c r="B114">
        <v>8190394</v>
      </c>
      <c r="C114">
        <v>2819821</v>
      </c>
      <c r="D114">
        <v>8196426</v>
      </c>
      <c r="F114">
        <f>$G$3*($G$1*B114-$G$2)</f>
        <v>-236.29028343680147</v>
      </c>
      <c r="G114">
        <f>$G$3*($G$1*C114-$G$2)</f>
        <v>-6638.511688611201</v>
      </c>
      <c r="H114">
        <f>$G$3*($G$1*D114-$G$2)</f>
        <v>-229.0995796672014</v>
      </c>
      <c r="J114">
        <v>11372571</v>
      </c>
      <c r="K114">
        <v>11372578</v>
      </c>
      <c r="L114">
        <v>11372584</v>
      </c>
      <c r="M114" t="s">
        <v>185</v>
      </c>
    </row>
    <row r="115" spans="1:13" x14ac:dyDescent="0.25">
      <c r="A115" t="s">
        <v>186</v>
      </c>
      <c r="B115">
        <v>8630228</v>
      </c>
      <c r="C115">
        <v>2815292</v>
      </c>
      <c r="D115">
        <v>8273163</v>
      </c>
      <c r="F115">
        <f>$G$3*($G$1*B115-$G$2)</f>
        <v>288.0326611583987</v>
      </c>
      <c r="G115">
        <f>$G$3*($G$1*C115-$G$2)</f>
        <v>-6643.9106769024002</v>
      </c>
      <c r="H115">
        <f>$G$3*($G$1*D115-$G$2)</f>
        <v>-137.62195447360136</v>
      </c>
      <c r="J115">
        <v>11369577</v>
      </c>
      <c r="K115">
        <v>11369588</v>
      </c>
      <c r="L115">
        <v>11369591</v>
      </c>
      <c r="M115" t="s">
        <v>187</v>
      </c>
    </row>
    <row r="116" spans="1:13" x14ac:dyDescent="0.25">
      <c r="A116" t="s">
        <v>188</v>
      </c>
      <c r="B116">
        <v>8630194</v>
      </c>
      <c r="C116">
        <v>2815191</v>
      </c>
      <c r="D116">
        <v>8273192</v>
      </c>
      <c r="F116">
        <f>$G$3*($G$1*B116-$G$2)</f>
        <v>287.99213000319833</v>
      </c>
      <c r="G116">
        <f>$G$3*($G$1*C116-$G$2)</f>
        <v>-6644.0310782752003</v>
      </c>
      <c r="H116">
        <f>$G$3*($G$1*D116-$G$2)</f>
        <v>-137.58738378240014</v>
      </c>
      <c r="J116">
        <v>11369533</v>
      </c>
      <c r="K116">
        <v>11369544</v>
      </c>
      <c r="L116">
        <v>11369545</v>
      </c>
      <c r="M116" t="s">
        <v>187</v>
      </c>
    </row>
    <row r="117" spans="1:13" x14ac:dyDescent="0.25">
      <c r="A117" t="s">
        <v>189</v>
      </c>
      <c r="B117">
        <v>8630211</v>
      </c>
      <c r="C117">
        <v>2815215</v>
      </c>
      <c r="D117">
        <v>8273191</v>
      </c>
      <c r="F117">
        <f>$G$3*($G$1*B117-$G$2)</f>
        <v>288.01239558079942</v>
      </c>
      <c r="G117">
        <f>$G$3*($G$1*C117-$G$2)</f>
        <v>-6644.0024680480001</v>
      </c>
      <c r="H117">
        <f>$G$3*($G$1*D117-$G$2)</f>
        <v>-137.58857587520106</v>
      </c>
      <c r="J117">
        <v>11369491</v>
      </c>
      <c r="K117">
        <v>11369494</v>
      </c>
      <c r="L117">
        <v>11369503</v>
      </c>
      <c r="M117" t="s">
        <v>187</v>
      </c>
    </row>
    <row r="118" spans="1:13" x14ac:dyDescent="0.25">
      <c r="A118" t="s">
        <v>190</v>
      </c>
      <c r="B118">
        <v>8629845</v>
      </c>
      <c r="C118">
        <v>2815167</v>
      </c>
      <c r="D118">
        <v>8273252</v>
      </c>
      <c r="F118">
        <f>$G$3*($G$1*B118-$G$2)</f>
        <v>287.57608961599908</v>
      </c>
      <c r="G118">
        <f>$G$3*($G$1*C118-$G$2)</f>
        <v>-6644.0596885024006</v>
      </c>
      <c r="H118">
        <f>$G$3*($G$1*D118-$G$2)</f>
        <v>-137.51585821440131</v>
      </c>
      <c r="J118">
        <v>11369534</v>
      </c>
      <c r="K118">
        <v>11369546</v>
      </c>
      <c r="L118">
        <v>11369544</v>
      </c>
      <c r="M118" t="s">
        <v>187</v>
      </c>
    </row>
    <row r="119" spans="1:13" x14ac:dyDescent="0.25">
      <c r="A119" t="s">
        <v>191</v>
      </c>
      <c r="B119">
        <v>4306530</v>
      </c>
      <c r="C119">
        <v>2880371</v>
      </c>
      <c r="D119">
        <v>8350667</v>
      </c>
      <c r="F119">
        <f>$G$3*($G$1*B119-$G$2)</f>
        <v>-4866.2165940160003</v>
      </c>
      <c r="G119">
        <f>$G$3*($G$1*C119-$G$2)</f>
        <v>-6566.3304695712004</v>
      </c>
      <c r="H119">
        <f>$G$3*($G$1*D119-$G$2)</f>
        <v>-45.229994102401179</v>
      </c>
      <c r="J119">
        <v>11440051</v>
      </c>
      <c r="K119">
        <v>11440057</v>
      </c>
      <c r="L119">
        <v>11440063</v>
      </c>
      <c r="M119" t="s">
        <v>192</v>
      </c>
    </row>
    <row r="120" spans="1:13" x14ac:dyDescent="0.25">
      <c r="A120" t="s">
        <v>193</v>
      </c>
      <c r="B120">
        <v>5973659</v>
      </c>
      <c r="C120">
        <v>2856884</v>
      </c>
      <c r="D120">
        <v>8378510</v>
      </c>
      <c r="F120">
        <f>$G$3*($G$1*B120-$G$2)</f>
        <v>-2878.8441164448004</v>
      </c>
      <c r="G120">
        <f>$G$3*($G$1*C120-$G$2)</f>
        <v>-6594.3291531648001</v>
      </c>
      <c r="H120">
        <f>$G$3*($G$1*D120-$G$2)</f>
        <v>-12.03855427200142</v>
      </c>
      <c r="J120">
        <v>11416698</v>
      </c>
      <c r="K120">
        <v>11416702</v>
      </c>
      <c r="L120">
        <v>11416705</v>
      </c>
      <c r="M120" t="s">
        <v>194</v>
      </c>
    </row>
    <row r="121" spans="1:13" x14ac:dyDescent="0.25">
      <c r="A121" t="s">
        <v>195</v>
      </c>
      <c r="B121">
        <v>7014590</v>
      </c>
      <c r="C121">
        <v>2838274</v>
      </c>
      <c r="D121">
        <v>8375911</v>
      </c>
      <c r="F121">
        <f>$G$3*($G$1*B121-$G$2)</f>
        <v>-1637.9577660480008</v>
      </c>
      <c r="G121">
        <f>$G$3*($G$1*C121-$G$2)</f>
        <v>-6616.5140001728005</v>
      </c>
      <c r="H121">
        <f>$G$3*($G$1*D121-$G$2)</f>
        <v>-15.136803459201474</v>
      </c>
      <c r="J121">
        <v>11398218</v>
      </c>
      <c r="K121">
        <v>11398226</v>
      </c>
      <c r="L121">
        <v>11398232</v>
      </c>
      <c r="M121" t="s">
        <v>196</v>
      </c>
    </row>
    <row r="122" spans="1:13" x14ac:dyDescent="0.25">
      <c r="A122" t="s">
        <v>197</v>
      </c>
      <c r="B122">
        <v>8387420</v>
      </c>
      <c r="C122">
        <v>2813951</v>
      </c>
      <c r="D122">
        <v>8403108</v>
      </c>
      <c r="F122">
        <f>$G$3*($G$1*B122-$G$2)</f>
        <v>-1.4170074240009853</v>
      </c>
      <c r="G122">
        <f>$G$3*($G$1*C122-$G$2)</f>
        <v>-6645.5092733472002</v>
      </c>
      <c r="H122">
        <f>$G$3*($G$1*D122-$G$2)</f>
        <v>17.28454442239854</v>
      </c>
      <c r="J122">
        <v>11363886</v>
      </c>
      <c r="K122">
        <v>11363893</v>
      </c>
      <c r="L122">
        <v>11363898</v>
      </c>
      <c r="M122" t="s">
        <v>198</v>
      </c>
    </row>
    <row r="123" spans="1:13" x14ac:dyDescent="0.25">
      <c r="A123" t="s">
        <v>199</v>
      </c>
      <c r="B123">
        <v>7606666</v>
      </c>
      <c r="C123">
        <v>2827293</v>
      </c>
      <c r="D123">
        <v>8397545</v>
      </c>
      <c r="F123">
        <f>$G$3*($G$1*B123-$G$2)</f>
        <v>-932.14822939520127</v>
      </c>
      <c r="G123">
        <f>$G$3*($G$1*C123-$G$2)</f>
        <v>-6629.6043712095998</v>
      </c>
      <c r="H123">
        <f>$G$3*($G$1*D123-$G$2)</f>
        <v>10.652932175999013</v>
      </c>
      <c r="J123">
        <v>11385222</v>
      </c>
      <c r="K123">
        <v>11385228</v>
      </c>
      <c r="L123">
        <v>11385238</v>
      </c>
      <c r="M123" t="s">
        <v>200</v>
      </c>
    </row>
    <row r="124" spans="1:13" x14ac:dyDescent="0.25">
      <c r="A124" t="s">
        <v>201</v>
      </c>
      <c r="B124">
        <v>8371546</v>
      </c>
      <c r="C124">
        <v>2795965</v>
      </c>
      <c r="D124">
        <v>8267083</v>
      </c>
      <c r="F124">
        <f>$G$3*($G$1*B124-$G$2)</f>
        <v>-20.340288531200713</v>
      </c>
      <c r="G124">
        <f>$G$3*($G$1*C124-$G$2)</f>
        <v>-6666.9502544480001</v>
      </c>
      <c r="H124">
        <f>$G$3*($G$1*D124-$G$2)</f>
        <v>-144.86987869760014</v>
      </c>
      <c r="J124">
        <v>11264034</v>
      </c>
      <c r="K124">
        <v>11343220</v>
      </c>
      <c r="L124">
        <v>11343228</v>
      </c>
      <c r="M124" t="s">
        <v>202</v>
      </c>
    </row>
    <row r="125" spans="1:13" x14ac:dyDescent="0.25">
      <c r="A125" t="s">
        <v>203</v>
      </c>
      <c r="B125">
        <v>8369098</v>
      </c>
      <c r="C125">
        <v>2791897</v>
      </c>
      <c r="D125">
        <v>8264511</v>
      </c>
      <c r="F125">
        <f>$G$3*($G$1*B125-$G$2)</f>
        <v>-23.258531705600035</v>
      </c>
      <c r="G125">
        <f>$G$3*($G$1*C125-$G$2)</f>
        <v>-6671.7996879584007</v>
      </c>
      <c r="H125">
        <f>$G$3*($G$1*D125-$G$2)</f>
        <v>-147.93594137920081</v>
      </c>
      <c r="J125">
        <v>11263035</v>
      </c>
      <c r="K125">
        <v>11341660</v>
      </c>
      <c r="L125">
        <v>11341666</v>
      </c>
      <c r="M125" t="s">
        <v>202</v>
      </c>
    </row>
    <row r="126" spans="1:13" x14ac:dyDescent="0.25">
      <c r="A126" t="s">
        <v>204</v>
      </c>
      <c r="B126">
        <v>8361668</v>
      </c>
      <c r="C126">
        <v>2792365</v>
      </c>
      <c r="D126">
        <v>8261389</v>
      </c>
      <c r="F126">
        <f>$G$3*($G$1*B126-$G$2)</f>
        <v>-32.115781209600755</v>
      </c>
      <c r="G126">
        <f>$G$3*($G$1*C126-$G$2)</f>
        <v>-6671.2417885280001</v>
      </c>
      <c r="H126">
        <f>$G$3*($G$1*D126-$G$2)</f>
        <v>-151.65765510080018</v>
      </c>
      <c r="J126">
        <v>11264291</v>
      </c>
      <c r="K126">
        <v>11342415</v>
      </c>
      <c r="L126">
        <v>11342425</v>
      </c>
      <c r="M126" t="s">
        <v>205</v>
      </c>
    </row>
    <row r="127" spans="1:13" x14ac:dyDescent="0.25">
      <c r="A127" t="s">
        <v>206</v>
      </c>
      <c r="B127">
        <v>8361577</v>
      </c>
      <c r="C127">
        <v>2792361</v>
      </c>
      <c r="D127">
        <v>8261247</v>
      </c>
      <c r="F127">
        <f>$G$3*($G$1*B127-$G$2)</f>
        <v>-32.224261654400834</v>
      </c>
      <c r="G127">
        <f>$G$3*($G$1*C127-$G$2)</f>
        <v>-6671.2465568992002</v>
      </c>
      <c r="H127">
        <f>$G$3*($G$1*D127-$G$2)</f>
        <v>-151.82693227839991</v>
      </c>
      <c r="J127">
        <v>11264490</v>
      </c>
      <c r="K127">
        <v>11342456</v>
      </c>
      <c r="L127">
        <v>11342465</v>
      </c>
      <c r="M127" t="s">
        <v>205</v>
      </c>
    </row>
    <row r="128" spans="1:13" x14ac:dyDescent="0.25">
      <c r="A128" t="s">
        <v>207</v>
      </c>
      <c r="B128">
        <v>8370432</v>
      </c>
      <c r="C128">
        <v>2792699</v>
      </c>
      <c r="D128">
        <v>8263967</v>
      </c>
      <c r="F128">
        <f>$G$3*($G$1*B128-$G$2)</f>
        <v>-21.668279910400088</v>
      </c>
      <c r="G128">
        <f>$G$3*($G$1*C128-$G$2)</f>
        <v>-6670.8436295328002</v>
      </c>
      <c r="H128">
        <f>$G$3*($G$1*D128-$G$2)</f>
        <v>-148.58443986240127</v>
      </c>
      <c r="J128">
        <v>11265481</v>
      </c>
      <c r="K128">
        <v>11343127</v>
      </c>
      <c r="L128">
        <v>11343131</v>
      </c>
      <c r="M128" t="s">
        <v>208</v>
      </c>
    </row>
    <row r="129" spans="1:13" x14ac:dyDescent="0.25">
      <c r="A129" t="s">
        <v>209</v>
      </c>
      <c r="B129">
        <v>8370446</v>
      </c>
      <c r="C129">
        <v>2792702</v>
      </c>
      <c r="D129">
        <v>8264026</v>
      </c>
      <c r="F129">
        <f>$G$3*($G$1*B129-$G$2)</f>
        <v>-21.651590611199936</v>
      </c>
      <c r="G129">
        <f>$G$3*($G$1*C129-$G$2)</f>
        <v>-6670.8400532544001</v>
      </c>
      <c r="H129">
        <f>$G$3*($G$1*D129-$G$2)</f>
        <v>-148.51410638720154</v>
      </c>
      <c r="J129">
        <v>11265574</v>
      </c>
      <c r="K129">
        <v>11343230</v>
      </c>
      <c r="L129">
        <v>11343234</v>
      </c>
      <c r="M129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0" zoomScale="130" zoomScaleNormal="13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37" workbookViewId="0">
      <selection activeCell="I48" sqref="I48"/>
    </sheetView>
  </sheetViews>
  <sheetFormatPr defaultRowHeight="15" x14ac:dyDescent="0.25"/>
  <sheetData>
    <row r="1" spans="1:12" ht="15.75" x14ac:dyDescent="0.25">
      <c r="A1" s="1" t="s">
        <v>271</v>
      </c>
    </row>
    <row r="2" spans="1:12" x14ac:dyDescent="0.25">
      <c r="A2" t="s">
        <v>210</v>
      </c>
      <c r="D2">
        <v>5.9604639999999995E-4</v>
      </c>
    </row>
    <row r="3" spans="1:12" x14ac:dyDescent="0.25">
      <c r="C3" t="s">
        <v>211</v>
      </c>
      <c r="F3" t="s">
        <v>212</v>
      </c>
    </row>
    <row r="4" spans="1:12" x14ac:dyDescent="0.25">
      <c r="A4" t="s">
        <v>213</v>
      </c>
      <c r="B4" t="s">
        <v>214</v>
      </c>
      <c r="C4" t="s">
        <v>215</v>
      </c>
      <c r="D4" t="s">
        <v>216</v>
      </c>
      <c r="E4" t="s">
        <v>217</v>
      </c>
      <c r="F4" t="s">
        <v>215</v>
      </c>
      <c r="G4" t="s">
        <v>216</v>
      </c>
      <c r="H4" t="s">
        <v>217</v>
      </c>
      <c r="I4" t="s">
        <v>214</v>
      </c>
      <c r="J4" t="s">
        <v>227</v>
      </c>
      <c r="K4" t="s">
        <v>228</v>
      </c>
      <c r="L4" t="s">
        <v>246</v>
      </c>
    </row>
    <row r="5" spans="1:12" x14ac:dyDescent="0.25">
      <c r="A5" t="s">
        <v>192</v>
      </c>
      <c r="B5">
        <v>0</v>
      </c>
      <c r="C5">
        <f>2*($D$2*magData!B119-5000)</f>
        <v>-4866.2165940160003</v>
      </c>
      <c r="D5">
        <f>2*($D$2*magData!C119-5000)</f>
        <v>-6566.3304695712004</v>
      </c>
      <c r="E5">
        <f>2*($D$2*magData!D119-5000)</f>
        <v>-45.229994102401179</v>
      </c>
      <c r="F5">
        <f>($D$2*magData!B43-5000)*2</f>
        <v>-4891.1659042272004</v>
      </c>
      <c r="G5">
        <f>($D$2*magData!C43-5000)*2</f>
        <v>-6613.7686104544009</v>
      </c>
      <c r="H5">
        <f>($D$2*magData!D43-5000)*2</f>
        <v>-32.373273254401283</v>
      </c>
      <c r="I5">
        <f>B5</f>
        <v>0</v>
      </c>
      <c r="J5">
        <f>SQRT(C5*C5+D5*D5+E5*E5)</f>
        <v>8173.0536232097693</v>
      </c>
      <c r="K5">
        <f>SQRT(F5*F5+G5*G5+H5*H5)</f>
        <v>8225.9642087798948</v>
      </c>
      <c r="L5">
        <f>J5-K5</f>
        <v>-52.910585570125477</v>
      </c>
    </row>
    <row r="6" spans="1:12" x14ac:dyDescent="0.25">
      <c r="A6" t="s">
        <v>194</v>
      </c>
      <c r="B6">
        <v>1.9375</v>
      </c>
      <c r="C6">
        <f>2*($D$2*magData!B15-5000)</f>
        <v>-2866.7837135872005</v>
      </c>
      <c r="D6">
        <f>2*($D$2*magData!C15-5000)</f>
        <v>-6644.8607748640006</v>
      </c>
      <c r="E6">
        <f>2*($D$2*magData!D15-5000)</f>
        <v>-8.570756316801635</v>
      </c>
      <c r="F6">
        <f>2*($D$2*magData!B40-5000)</f>
        <v>-2767.8352428160006</v>
      </c>
      <c r="G6">
        <f>2*($D$2*magData!C40-5000)</f>
        <v>-6642.4050636960001</v>
      </c>
      <c r="H6">
        <f>2*($D$2*magData!D40-5000)</f>
        <v>-32.087170982400494</v>
      </c>
      <c r="I6">
        <f t="shared" ref="I6:I16" si="0">B6</f>
        <v>1.9375</v>
      </c>
      <c r="J6">
        <f t="shared" ref="J6:J16" si="1">SQRT(C6*C6+D6*D6+E6*E6)</f>
        <v>7236.8983021511967</v>
      </c>
      <c r="K6">
        <f t="shared" ref="K6:K16" si="2">SQRT(F6*F6+G6*G6+H6*H6)</f>
        <v>7196.0743845606703</v>
      </c>
      <c r="L6">
        <f t="shared" ref="L6:L16" si="3">J6-K6</f>
        <v>40.823917590526435</v>
      </c>
    </row>
    <row r="7" spans="1:12" x14ac:dyDescent="0.25">
      <c r="A7" t="s">
        <v>196</v>
      </c>
      <c r="B7">
        <v>4.0625</v>
      </c>
      <c r="C7">
        <f>2*($D$2*magData!B121-5000)</f>
        <v>-1637.9577660480008</v>
      </c>
      <c r="D7">
        <f>2*($D$2*magData!C121-5000)</f>
        <v>-6616.5140001728005</v>
      </c>
      <c r="E7">
        <f>2*($D$2*magData!D121-5000)</f>
        <v>-15.136803459201474</v>
      </c>
      <c r="F7">
        <f>2*($D$2*magData!B42-5000)</f>
        <v>-1633.7210682368004</v>
      </c>
      <c r="G7">
        <f>2*($D$2*magData!C42-5000)</f>
        <v>-6663.6457732064009</v>
      </c>
      <c r="H7">
        <f>2*($D$2*magData!D42-5000)</f>
        <v>-35.349928976000228</v>
      </c>
      <c r="I7">
        <f t="shared" si="0"/>
        <v>4.0625</v>
      </c>
      <c r="J7">
        <f t="shared" si="1"/>
        <v>6816.2594053233179</v>
      </c>
      <c r="K7">
        <f t="shared" si="2"/>
        <v>6861.0836707513581</v>
      </c>
      <c r="L7">
        <f t="shared" si="3"/>
        <v>-44.824265428040235</v>
      </c>
    </row>
    <row r="8" spans="1:12" x14ac:dyDescent="0.25">
      <c r="A8" t="s">
        <v>218</v>
      </c>
      <c r="B8">
        <v>4.3125</v>
      </c>
      <c r="C8">
        <f>2*($D$2*magData!B7-5000)</f>
        <v>-1526.0524386336001</v>
      </c>
      <c r="D8">
        <f>2*($D$2*magData!C7-5000)</f>
        <v>-6666.4793777920004</v>
      </c>
      <c r="E8">
        <f>2*($D$2*magData!D7-5000)</f>
        <v>5.4470629183997517</v>
      </c>
      <c r="I8">
        <f t="shared" si="0"/>
        <v>4.3125</v>
      </c>
      <c r="J8">
        <f t="shared" si="1"/>
        <v>6838.9189942914236</v>
      </c>
    </row>
    <row r="9" spans="1:12" x14ac:dyDescent="0.25">
      <c r="A9" t="s">
        <v>219</v>
      </c>
      <c r="B9">
        <v>6.3125</v>
      </c>
      <c r="C9">
        <f>2*($D$2*magData!B8-5000)</f>
        <v>-937.35052237440141</v>
      </c>
      <c r="D9">
        <f>2*($D$2*magData!C8-5000)</f>
        <v>-6675.7025997855999</v>
      </c>
      <c r="E9">
        <f>2*($D$2*magData!D8-5000)</f>
        <v>5.0906271711992304</v>
      </c>
      <c r="I9">
        <f t="shared" si="0"/>
        <v>6.3125</v>
      </c>
      <c r="J9">
        <f t="shared" si="1"/>
        <v>6741.1910755492436</v>
      </c>
    </row>
    <row r="10" spans="1:12" x14ac:dyDescent="0.25">
      <c r="A10" t="s">
        <v>220</v>
      </c>
      <c r="B10">
        <v>8.4375</v>
      </c>
      <c r="C10">
        <f>2*($D$2*magData!B9-5000)</f>
        <v>-561.83056153920006</v>
      </c>
      <c r="D10">
        <f>2*($D$2*magData!C9-5000)</f>
        <v>-6681.6737926208007</v>
      </c>
      <c r="E10">
        <f>2*($D$2*magData!D9-5000)</f>
        <v>17.189176998399489</v>
      </c>
      <c r="I10">
        <f t="shared" si="0"/>
        <v>8.4375</v>
      </c>
      <c r="J10">
        <f t="shared" si="1"/>
        <v>6705.2750665935382</v>
      </c>
    </row>
    <row r="11" spans="1:12" x14ac:dyDescent="0.25">
      <c r="A11" t="s">
        <v>221</v>
      </c>
      <c r="B11">
        <v>10.5</v>
      </c>
      <c r="C11">
        <f>2*($D$2*magData!B10-5000)</f>
        <v>-335.38061325119997</v>
      </c>
      <c r="D11">
        <f>2*($D$2*magData!C10-5000)</f>
        <v>-6685.2035794016001</v>
      </c>
      <c r="E11">
        <f>2*($D$2*magData!D10-5000)</f>
        <v>10.542067545598911</v>
      </c>
      <c r="I11">
        <f t="shared" si="0"/>
        <v>10.5</v>
      </c>
      <c r="J11">
        <f t="shared" si="1"/>
        <v>6693.6192145189179</v>
      </c>
    </row>
    <row r="12" spans="1:12" x14ac:dyDescent="0.25">
      <c r="A12" t="s">
        <v>222</v>
      </c>
      <c r="B12">
        <v>12.5625</v>
      </c>
      <c r="C12">
        <f>2*($D$2*magData!B11-5000)</f>
        <v>-195.82469334080088</v>
      </c>
      <c r="D12">
        <f>2*($D$2*magData!C11-5000)</f>
        <v>-6687.5615389600007</v>
      </c>
      <c r="E12">
        <f>2*($D$2*magData!D11-5000)</f>
        <v>9.9162188255995716</v>
      </c>
      <c r="I12">
        <f t="shared" si="0"/>
        <v>12.5625</v>
      </c>
      <c r="J12">
        <f t="shared" si="1"/>
        <v>6690.435335558881</v>
      </c>
    </row>
    <row r="13" spans="1:12" x14ac:dyDescent="0.25">
      <c r="A13" t="s">
        <v>223</v>
      </c>
      <c r="B13">
        <v>14.5625</v>
      </c>
      <c r="C13">
        <f>2*($D$2*magData!B12-5000)</f>
        <v>-121.11504547200093</v>
      </c>
      <c r="D13">
        <f>2*($D$2*magData!C12-5000)</f>
        <v>-6689.3627911807998</v>
      </c>
      <c r="E13">
        <f>2*($D$2*magData!D12-5000)</f>
        <v>16.818436137598837</v>
      </c>
      <c r="I13">
        <f t="shared" si="0"/>
        <v>14.5625</v>
      </c>
      <c r="J13">
        <f t="shared" si="1"/>
        <v>6690.480271704565</v>
      </c>
    </row>
    <row r="14" spans="1:12" x14ac:dyDescent="0.25">
      <c r="A14" t="s">
        <v>224</v>
      </c>
      <c r="B14">
        <v>16.625</v>
      </c>
      <c r="C14">
        <f>2*($D$2*magData!B13-5000)</f>
        <v>-50.797067478401004</v>
      </c>
      <c r="D14">
        <f>2*($D$2*magData!C13-5000)</f>
        <v>-6691.6325358720005</v>
      </c>
      <c r="E14">
        <f>2*($D$2*magData!D13-5000)</f>
        <v>20.180137833598565</v>
      </c>
      <c r="I14">
        <f t="shared" si="0"/>
        <v>16.625</v>
      </c>
      <c r="J14">
        <f t="shared" si="1"/>
        <v>6691.8557646715699</v>
      </c>
    </row>
    <row r="15" spans="1:12" x14ac:dyDescent="0.25">
      <c r="A15" t="s">
        <v>225</v>
      </c>
      <c r="B15">
        <v>18.6875</v>
      </c>
      <c r="C15">
        <f>2*($D$2*magData!B14-5000)</f>
        <v>-13.984049721600968</v>
      </c>
      <c r="D15">
        <f>2*($D$2*magData!C14-5000)</f>
        <v>-6693.2919290496002</v>
      </c>
      <c r="E15">
        <f>2*($D$2*magData!D14-5000)</f>
        <v>18.318088879999777</v>
      </c>
      <c r="I15">
        <f t="shared" si="0"/>
        <v>18.6875</v>
      </c>
      <c r="J15">
        <f t="shared" si="1"/>
        <v>6693.3316034324307</v>
      </c>
    </row>
    <row r="16" spans="1:12" x14ac:dyDescent="0.25">
      <c r="A16" t="s">
        <v>198</v>
      </c>
      <c r="B16">
        <v>20</v>
      </c>
      <c r="C16">
        <f>2*($D$2*magData!B122-5000)</f>
        <v>-1.4170074240009853</v>
      </c>
      <c r="D16">
        <f>2*($D$2*magData!C122-5000)</f>
        <v>-6645.5092733472002</v>
      </c>
      <c r="E16">
        <f>2*($D$2*magData!D122-5000)</f>
        <v>17.28454442239854</v>
      </c>
      <c r="F16">
        <f>2*($D$2*magData!B44-5000)</f>
        <v>-77.190002070401533</v>
      </c>
      <c r="G16">
        <f>2*($D$2*magData!C44-5000)</f>
        <v>-6690.6907825600001</v>
      </c>
      <c r="H16">
        <f>2*($D$2*magData!D44-5000)</f>
        <v>-11.918152899201232</v>
      </c>
      <c r="I16">
        <f t="shared" si="0"/>
        <v>20</v>
      </c>
      <c r="J16">
        <f t="shared" si="1"/>
        <v>6645.5319023784359</v>
      </c>
      <c r="K16">
        <f t="shared" si="2"/>
        <v>6691.1466496125686</v>
      </c>
      <c r="L16">
        <f t="shared" si="3"/>
        <v>-45.614747234132665</v>
      </c>
    </row>
    <row r="17" spans="1:15" x14ac:dyDescent="0.25">
      <c r="B17" t="s">
        <v>214</v>
      </c>
      <c r="C17" t="s">
        <v>240</v>
      </c>
      <c r="D17" t="s">
        <v>241</v>
      </c>
      <c r="E17" t="s">
        <v>242</v>
      </c>
      <c r="F17" t="s">
        <v>243</v>
      </c>
      <c r="G17" t="s">
        <v>244</v>
      </c>
      <c r="H17" t="s">
        <v>245</v>
      </c>
      <c r="I17" t="s">
        <v>214</v>
      </c>
      <c r="J17" t="s">
        <v>227</v>
      </c>
      <c r="K17" t="s">
        <v>228</v>
      </c>
      <c r="L17" t="s">
        <v>246</v>
      </c>
      <c r="M17" t="s">
        <v>247</v>
      </c>
      <c r="N17" t="s">
        <v>248</v>
      </c>
      <c r="O17" t="s">
        <v>249</v>
      </c>
    </row>
    <row r="18" spans="1:15" x14ac:dyDescent="0.25">
      <c r="A18" t="s">
        <v>202</v>
      </c>
      <c r="B18">
        <v>0.1875</v>
      </c>
      <c r="C18">
        <f>2*($D$2*magData!B17-5000)</f>
        <v>-27.839744336000877</v>
      </c>
      <c r="D18">
        <f>2*($D$2*magData!C17-5000)</f>
        <v>-6694.8833729376001</v>
      </c>
      <c r="E18">
        <f>2*($D$2*magData!D17-5000)</f>
        <v>-139.11326256640132</v>
      </c>
      <c r="F18">
        <f>2*($D$2*magData!B46-5000)</f>
        <v>-21.165216748800958</v>
      </c>
      <c r="G18">
        <f>2*($D$2*magData!C46-5000)</f>
        <v>-6690.0589733760007</v>
      </c>
      <c r="H18">
        <f>2*($D$2*magData!D46-5000)</f>
        <v>-152.51476982400163</v>
      </c>
      <c r="I18">
        <f>B18</f>
        <v>0.1875</v>
      </c>
      <c r="J18">
        <f t="shared" ref="J18:J32" si="4">SQRT(C18*C18+D18*D18+E18*E18)</f>
        <v>6696.3864082371256</v>
      </c>
      <c r="K18">
        <f t="shared" ref="K18:K32" si="5">SQRT(F18*F18+G18*G18+H18*H18)</f>
        <v>6691.8306754327878</v>
      </c>
      <c r="L18">
        <f>J18-K18</f>
        <v>4.555732804337822</v>
      </c>
      <c r="M18">
        <f>C18-F18</f>
        <v>-6.6745275871999183</v>
      </c>
      <c r="N18">
        <f>D18-G18</f>
        <v>-4.8243995615994208</v>
      </c>
      <c r="O18">
        <f>E18-H18</f>
        <v>13.401507257600315</v>
      </c>
    </row>
    <row r="19" spans="1:15" x14ac:dyDescent="0.25">
      <c r="A19" t="s">
        <v>229</v>
      </c>
      <c r="B19">
        <v>3</v>
      </c>
      <c r="C19">
        <f>2*($D$2*magData!B18-5000)</f>
        <v>-34.78010861760049</v>
      </c>
      <c r="D19">
        <f>2*($D$2*magData!C18-5000)</f>
        <v>-6694.6246888000005</v>
      </c>
      <c r="E19">
        <f>2*($D$2*magData!D18-5000)</f>
        <v>-140.04905541440166</v>
      </c>
      <c r="F19">
        <f>2*($D$2*magData!B47-5000)</f>
        <v>-24.005973891200483</v>
      </c>
      <c r="G19">
        <f>2*($D$2*magData!C47-5000)</f>
        <v>-6689.9040013120002</v>
      </c>
      <c r="H19">
        <f>2*($D$2*magData!D47-5000)</f>
        <v>-154.83577450560006</v>
      </c>
      <c r="I19">
        <f t="shared" ref="I19:I32" si="6">B19</f>
        <v>3</v>
      </c>
      <c r="J19">
        <f t="shared" si="4"/>
        <v>6696.1797405512061</v>
      </c>
      <c r="K19">
        <f t="shared" si="5"/>
        <v>6691.7386343624876</v>
      </c>
      <c r="L19">
        <f t="shared" ref="L19:L32" si="7">J19-K19</f>
        <v>4.4411061887185497</v>
      </c>
      <c r="M19">
        <f t="shared" ref="M19:M32" si="8">C19-F19</f>
        <v>-10.774134726400007</v>
      </c>
      <c r="N19">
        <f t="shared" ref="N19:N32" si="9">D19-G19</f>
        <v>-4.7206874880002943</v>
      </c>
      <c r="O19">
        <f t="shared" ref="O19:O32" si="10">E19-H19</f>
        <v>14.786719091198393</v>
      </c>
    </row>
    <row r="20" spans="1:15" x14ac:dyDescent="0.25">
      <c r="A20" t="s">
        <v>205</v>
      </c>
      <c r="B20">
        <v>5</v>
      </c>
      <c r="C20">
        <f>2*($D$2*magData!B19-5000)</f>
        <v>-34.148299433600187</v>
      </c>
      <c r="D20">
        <f>2*($D$2*magData!C19-5000)</f>
        <v>-6694.3123604864004</v>
      </c>
      <c r="E20">
        <f>2*($D$2*magData!D19-5000)</f>
        <v>-142.07322898880011</v>
      </c>
      <c r="F20">
        <f>2*($D$2*magData!B48-5000)</f>
        <v>-23.494566080000368</v>
      </c>
      <c r="G20">
        <f>2*($D$2*magData!C48-5000)</f>
        <v>-6690.1042729024002</v>
      </c>
      <c r="H20">
        <f>2*($D$2*magData!D48-5000)</f>
        <v>-159.27035972160047</v>
      </c>
      <c r="I20">
        <f t="shared" si="6"/>
        <v>5</v>
      </c>
      <c r="J20">
        <f t="shared" si="4"/>
        <v>6695.9068757346467</v>
      </c>
      <c r="K20">
        <f t="shared" si="5"/>
        <v>6692.0411104855066</v>
      </c>
      <c r="L20">
        <f t="shared" si="7"/>
        <v>3.8657652491401677</v>
      </c>
      <c r="M20">
        <f t="shared" si="8"/>
        <v>-10.653733353599819</v>
      </c>
      <c r="N20">
        <f t="shared" si="9"/>
        <v>-4.2080875840001681</v>
      </c>
      <c r="O20">
        <f t="shared" si="10"/>
        <v>17.19713073280036</v>
      </c>
    </row>
    <row r="21" spans="1:15" x14ac:dyDescent="0.25">
      <c r="A21" t="s">
        <v>230</v>
      </c>
      <c r="B21">
        <v>7</v>
      </c>
      <c r="C21">
        <f>2*($D$2*magData!B21-5000)</f>
        <v>-27.57152345600116</v>
      </c>
      <c r="D21">
        <f>2*($D$2*magData!C21-5000)</f>
        <v>-6693.8045289536003</v>
      </c>
      <c r="E21">
        <f>2*($D$2*magData!D21-5000)</f>
        <v>-144.56947131200104</v>
      </c>
      <c r="F21">
        <f>2*($D$2*magData!B49-5000)</f>
        <v>-8.5993665440000768</v>
      </c>
      <c r="G21">
        <f>2*($D$2*magData!C49-5000)</f>
        <v>-6690.4225616800004</v>
      </c>
      <c r="H21">
        <f>2*($D$2*magData!D49-5000)</f>
        <v>-161.91203736640091</v>
      </c>
      <c r="I21">
        <f t="shared" si="6"/>
        <v>7</v>
      </c>
      <c r="J21">
        <f t="shared" si="4"/>
        <v>6695.4222863670702</v>
      </c>
      <c r="K21">
        <f t="shared" si="5"/>
        <v>6692.3869815474563</v>
      </c>
      <c r="L21">
        <f t="shared" si="7"/>
        <v>3.0353048196138843</v>
      </c>
      <c r="M21">
        <f t="shared" si="8"/>
        <v>-18.972156912001083</v>
      </c>
      <c r="N21">
        <f t="shared" si="9"/>
        <v>-3.381967273599912</v>
      </c>
      <c r="O21">
        <f t="shared" si="10"/>
        <v>17.342566054399867</v>
      </c>
    </row>
    <row r="22" spans="1:15" x14ac:dyDescent="0.25">
      <c r="A22" t="s">
        <v>208</v>
      </c>
      <c r="B22">
        <v>8.875</v>
      </c>
      <c r="C22">
        <f>2*($D$2*magData!B22-5000)</f>
        <v>-23.229921478401593</v>
      </c>
      <c r="D22">
        <f>2*($D$2*magData!C22-5000)</f>
        <v>-6693.4647825055999</v>
      </c>
      <c r="E22">
        <f>2*($D$2*magData!D22-5000)</f>
        <v>-144.01395606720143</v>
      </c>
      <c r="I22">
        <f t="shared" si="6"/>
        <v>8.875</v>
      </c>
      <c r="J22">
        <f t="shared" si="4"/>
        <v>6695.0541777820408</v>
      </c>
    </row>
    <row r="23" spans="1:15" x14ac:dyDescent="0.25">
      <c r="A23" t="s">
        <v>231</v>
      </c>
      <c r="B23">
        <v>10.9375</v>
      </c>
      <c r="C23">
        <f>2*($D$2*magData!B23-5000)</f>
        <v>-5.8897396095999284</v>
      </c>
      <c r="D23">
        <f>2*($D$2*magData!C23-5000)</f>
        <v>-6693.1405332640006</v>
      </c>
      <c r="E23">
        <f>2*($D$2*magData!D23-5000)</f>
        <v>-138.90941469760037</v>
      </c>
      <c r="I23">
        <f t="shared" si="6"/>
        <v>10.9375</v>
      </c>
      <c r="J23">
        <f t="shared" si="4"/>
        <v>6694.584431654127</v>
      </c>
    </row>
    <row r="24" spans="1:15" x14ac:dyDescent="0.25">
      <c r="A24" t="s">
        <v>232</v>
      </c>
      <c r="B24">
        <v>12.9375</v>
      </c>
      <c r="C24">
        <f>2*($D$2*magData!B24-5000)</f>
        <v>12.736710390399821</v>
      </c>
      <c r="D24">
        <f>2*($D$2*magData!C24-5000)</f>
        <v>-6692.7447584544007</v>
      </c>
      <c r="E24">
        <f>2*($D$2*magData!D24-5000)</f>
        <v>-135.84573620160154</v>
      </c>
      <c r="I24">
        <f t="shared" si="6"/>
        <v>12.9375</v>
      </c>
      <c r="J24">
        <f t="shared" si="4"/>
        <v>6694.1353952287654</v>
      </c>
    </row>
    <row r="25" spans="1:15" x14ac:dyDescent="0.25">
      <c r="A25" t="s">
        <v>233</v>
      </c>
      <c r="B25">
        <v>14.875</v>
      </c>
      <c r="C25">
        <f>2*($D$2*magData!B26-5000)</f>
        <v>53.198724207999476</v>
      </c>
      <c r="D25">
        <f>2*($D$2*magData!C26-5000)</f>
        <v>-6692.4276617696005</v>
      </c>
      <c r="E25">
        <f>2*($D$2*magData!D26-5000)</f>
        <v>-133.18856135040005</v>
      </c>
      <c r="I25">
        <f t="shared" si="6"/>
        <v>14.875</v>
      </c>
      <c r="J25">
        <f t="shared" si="4"/>
        <v>6693.9642443884386</v>
      </c>
    </row>
    <row r="26" spans="1:15" x14ac:dyDescent="0.25">
      <c r="A26" t="s">
        <v>234</v>
      </c>
      <c r="B26">
        <v>16.875</v>
      </c>
      <c r="C26">
        <f>2*($D$2*magData!B27-5000)</f>
        <v>97.302581529598683</v>
      </c>
      <c r="D26">
        <f>2*($D$2*magData!C27-5000)</f>
        <v>-6692.2560004063998</v>
      </c>
      <c r="E26">
        <f>2*($D$2*magData!D27-5000)</f>
        <v>-132.78205770560089</v>
      </c>
      <c r="I26">
        <f t="shared" si="6"/>
        <v>16.875</v>
      </c>
      <c r="J26">
        <f t="shared" si="4"/>
        <v>6694.280337885195</v>
      </c>
    </row>
    <row r="27" spans="1:15" x14ac:dyDescent="0.25">
      <c r="A27" t="s">
        <v>235</v>
      </c>
      <c r="B27">
        <v>18.9375</v>
      </c>
      <c r="C27">
        <f>2*($D$2*magData!B28-5000)</f>
        <v>167.51684744959857</v>
      </c>
      <c r="D27">
        <f>2*($D$2*magData!C28-5000)</f>
        <v>-6692.3203734176004</v>
      </c>
      <c r="E27">
        <f>2*($D$2*magData!D28-5000)</f>
        <v>-130.69351112000004</v>
      </c>
      <c r="I27">
        <f t="shared" si="6"/>
        <v>18.9375</v>
      </c>
      <c r="J27">
        <f t="shared" si="4"/>
        <v>6695.6922471458183</v>
      </c>
    </row>
    <row r="28" spans="1:15" x14ac:dyDescent="0.25">
      <c r="A28" t="s">
        <v>187</v>
      </c>
      <c r="B28">
        <v>20.9375</v>
      </c>
      <c r="C28">
        <f>2*($D$2*magData!B29-5000)</f>
        <v>281.59416794559911</v>
      </c>
      <c r="D28">
        <f>2*($D$2*magData!C29-5000)</f>
        <v>-6692.4455431616007</v>
      </c>
      <c r="E28">
        <f>2*($D$2*magData!D29-5000)</f>
        <v>-128.57516221440164</v>
      </c>
      <c r="I28">
        <f t="shared" si="6"/>
        <v>20.9375</v>
      </c>
      <c r="J28">
        <f t="shared" si="4"/>
        <v>6699.6010475208896</v>
      </c>
    </row>
    <row r="29" spans="1:15" x14ac:dyDescent="0.25">
      <c r="A29" t="s">
        <v>236</v>
      </c>
      <c r="B29">
        <v>23</v>
      </c>
      <c r="C29">
        <f>2*($D$2*magData!B33-5000)</f>
        <v>467.15652528639839</v>
      </c>
      <c r="D29">
        <f>2*($D$2*magData!C33-5000)</f>
        <v>-6692.6768091648009</v>
      </c>
      <c r="E29">
        <f>2*($D$2*magData!D33-5000)</f>
        <v>-135.62758321920046</v>
      </c>
      <c r="F29">
        <f>2*($D$2*magData!B50-5000)</f>
        <v>505.2736925663994</v>
      </c>
      <c r="G29">
        <f>2*($D$2*magData!C50-5000)</f>
        <v>-6693.4647825055999</v>
      </c>
      <c r="H29">
        <f>2*($D$2*magData!D50-5000)</f>
        <v>-155.58083250560048</v>
      </c>
      <c r="I29">
        <f t="shared" si="6"/>
        <v>23</v>
      </c>
      <c r="J29">
        <f t="shared" si="4"/>
        <v>6710.3318049392974</v>
      </c>
      <c r="K29">
        <f t="shared" si="5"/>
        <v>6714.3114088107022</v>
      </c>
      <c r="L29">
        <f t="shared" si="7"/>
        <v>-3.9796038714048336</v>
      </c>
      <c r="M29">
        <f t="shared" si="8"/>
        <v>-38.117167280001013</v>
      </c>
      <c r="N29">
        <f t="shared" si="9"/>
        <v>0.78797334079899883</v>
      </c>
      <c r="O29">
        <f t="shared" si="10"/>
        <v>19.953249286400023</v>
      </c>
    </row>
    <row r="30" spans="1:15" x14ac:dyDescent="0.25">
      <c r="A30" t="s">
        <v>237</v>
      </c>
      <c r="B30">
        <v>25.125</v>
      </c>
      <c r="C30">
        <f>2*($D$2*magData!B34-5000)</f>
        <v>770.93514932479957</v>
      </c>
      <c r="D30">
        <f>2*($D$2*magData!C34-5000)</f>
        <v>-6694.1442754016007</v>
      </c>
      <c r="E30">
        <f>2*($D$2*magData!D34-5000)</f>
        <v>-135.35220978240068</v>
      </c>
      <c r="F30">
        <f>2*($D$2*magData!B51-5000)</f>
        <v>781.12277439359968</v>
      </c>
      <c r="G30">
        <f>2*($D$2*magData!C51-5000)</f>
        <v>-6695.6498886080008</v>
      </c>
      <c r="H30">
        <f>2*($D$2*magData!D51-5000)</f>
        <v>-149.8313689311999</v>
      </c>
      <c r="I30">
        <f t="shared" si="6"/>
        <v>25.125</v>
      </c>
      <c r="J30">
        <f t="shared" si="4"/>
        <v>6739.7499067138569</v>
      </c>
      <c r="K30">
        <f t="shared" si="5"/>
        <v>6742.7242015826569</v>
      </c>
      <c r="L30">
        <f t="shared" si="7"/>
        <v>-2.974294868799916</v>
      </c>
      <c r="M30">
        <f t="shared" si="8"/>
        <v>-10.187625068800116</v>
      </c>
      <c r="N30">
        <f t="shared" si="9"/>
        <v>1.5056132064000849</v>
      </c>
      <c r="O30">
        <f t="shared" si="10"/>
        <v>14.479159148799226</v>
      </c>
    </row>
    <row r="31" spans="1:15" x14ac:dyDescent="0.25">
      <c r="A31" t="s">
        <v>238</v>
      </c>
      <c r="B31">
        <v>27.0625</v>
      </c>
      <c r="C31">
        <f>2*($D$2*magData!B35-5000)</f>
        <v>1223.6443110527998</v>
      </c>
      <c r="D31">
        <f>2*($D$2*magData!C35-5000)</f>
        <v>-6695.9538722720008</v>
      </c>
      <c r="E31">
        <f>2*($D$2*magData!D35-5000)</f>
        <v>-137.72447445440048</v>
      </c>
      <c r="F31">
        <f>2*($D$2*magData!B52-5000)</f>
        <v>1229.540402041599</v>
      </c>
      <c r="G31">
        <f>2*($D$2*magData!C52-5000)</f>
        <v>-6698.4656118016001</v>
      </c>
      <c r="H31">
        <f>2*($D$2*magData!D52-5000)</f>
        <v>-158.03535158080012</v>
      </c>
      <c r="I31">
        <f t="shared" si="6"/>
        <v>27.0625</v>
      </c>
      <c r="J31">
        <f t="shared" si="4"/>
        <v>6808.2355783587591</v>
      </c>
      <c r="K31">
        <f t="shared" si="5"/>
        <v>6812.2086231332105</v>
      </c>
      <c r="L31">
        <f t="shared" si="7"/>
        <v>-3.9730447744514095</v>
      </c>
      <c r="M31">
        <f t="shared" si="8"/>
        <v>-5.8960909887991875</v>
      </c>
      <c r="N31">
        <f t="shared" si="9"/>
        <v>2.5117395295992537</v>
      </c>
      <c r="O31">
        <f t="shared" si="10"/>
        <v>20.310877126399646</v>
      </c>
    </row>
    <row r="32" spans="1:15" x14ac:dyDescent="0.25">
      <c r="A32" t="s">
        <v>239</v>
      </c>
      <c r="B32">
        <v>29.0625</v>
      </c>
      <c r="C32">
        <f>2*($D$2*magData!B36-5000)</f>
        <v>1999.5739382943993</v>
      </c>
      <c r="D32">
        <f>2*($D$2*magData!C36-5000)</f>
        <v>-6696.0420871391998</v>
      </c>
      <c r="E32">
        <f>2*($D$2*magData!D36-5000)</f>
        <v>-153.66156309760117</v>
      </c>
      <c r="F32">
        <f>2*($D$2*magData!B53-5000)</f>
        <v>2006.3342965631982</v>
      </c>
      <c r="G32">
        <f>2*($D$2*magData!C53-5000)</f>
        <v>-6699.2428563072008</v>
      </c>
      <c r="H32">
        <f>2*($D$2*magData!D53-5000)</f>
        <v>-177.0182373280004</v>
      </c>
      <c r="I32">
        <f t="shared" si="6"/>
        <v>29.0625</v>
      </c>
      <c r="J32">
        <f t="shared" si="4"/>
        <v>6989.9132643702569</v>
      </c>
      <c r="K32">
        <f t="shared" si="5"/>
        <v>6995.4676479628952</v>
      </c>
      <c r="L32">
        <f t="shared" si="7"/>
        <v>-5.5543835926382599</v>
      </c>
      <c r="M32">
        <f t="shared" si="8"/>
        <v>-6.7603582687988819</v>
      </c>
      <c r="N32">
        <f t="shared" si="9"/>
        <v>3.2007691680009884</v>
      </c>
      <c r="O32">
        <f t="shared" si="10"/>
        <v>23.356674230399221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64" workbookViewId="0">
      <selection activeCell="B10" sqref="B10"/>
    </sheetView>
  </sheetViews>
  <sheetFormatPr defaultRowHeight="15" x14ac:dyDescent="0.25"/>
  <sheetData>
    <row r="1" spans="1:15" ht="15.75" x14ac:dyDescent="0.25">
      <c r="A1" s="1" t="s">
        <v>270</v>
      </c>
    </row>
    <row r="2" spans="1:15" x14ac:dyDescent="0.25">
      <c r="A2" t="s">
        <v>210</v>
      </c>
      <c r="D2">
        <v>5.9604639999999995E-4</v>
      </c>
    </row>
    <row r="3" spans="1:15" x14ac:dyDescent="0.25">
      <c r="C3" t="s">
        <v>211</v>
      </c>
      <c r="F3" t="s">
        <v>212</v>
      </c>
    </row>
    <row r="4" spans="1:15" x14ac:dyDescent="0.25">
      <c r="A4" t="s">
        <v>213</v>
      </c>
      <c r="B4" t="s">
        <v>214</v>
      </c>
      <c r="C4" t="s">
        <v>240</v>
      </c>
      <c r="D4" t="s">
        <v>241</v>
      </c>
      <c r="E4" t="s">
        <v>263</v>
      </c>
      <c r="F4" t="s">
        <v>243</v>
      </c>
      <c r="G4" t="s">
        <v>216</v>
      </c>
      <c r="H4" t="s">
        <v>217</v>
      </c>
      <c r="I4" t="s">
        <v>214</v>
      </c>
      <c r="J4" t="s">
        <v>227</v>
      </c>
      <c r="K4" t="s">
        <v>228</v>
      </c>
      <c r="L4" t="s">
        <v>246</v>
      </c>
      <c r="M4" t="s">
        <v>247</v>
      </c>
      <c r="N4" t="s">
        <v>248</v>
      </c>
      <c r="O4" t="s">
        <v>249</v>
      </c>
    </row>
    <row r="5" spans="1:15" x14ac:dyDescent="0.25">
      <c r="A5" t="s">
        <v>112</v>
      </c>
      <c r="B5">
        <v>0</v>
      </c>
      <c r="C5">
        <f>2*($D$2*magData!B96-5000)</f>
        <v>734.09352134079927</v>
      </c>
      <c r="D5">
        <f>2*($D$2*magData!C96-5000)</f>
        <v>57.833581014399897</v>
      </c>
      <c r="E5">
        <f>2*($D$2*magData!D96-5000)</f>
        <v>-6652.6785194464001</v>
      </c>
      <c r="F5">
        <f>2*($D$2*magData!B63-5000)</f>
        <v>740.89917913599857</v>
      </c>
      <c r="G5">
        <f>2*($D$2*magData!C63-5000)</f>
        <v>33.70443064959909</v>
      </c>
      <c r="H5">
        <f>2*($D$2*magData!D63-5000)</f>
        <v>-6681.5188205568002</v>
      </c>
      <c r="I5">
        <v>0</v>
      </c>
      <c r="J5">
        <f>SQRT(C5*C5+D5*D5+E5*E5)</f>
        <v>6693.3078148454397</v>
      </c>
      <c r="K5">
        <f>SQRT(F5*F5+G5*G5+H5*H5)</f>
        <v>6722.5561605496869</v>
      </c>
      <c r="L5">
        <f>J5-K5</f>
        <v>-29.248345704247185</v>
      </c>
      <c r="M5">
        <f>C5-F5</f>
        <v>-6.8056577951992949</v>
      </c>
      <c r="N5">
        <f t="shared" ref="N5:O9" si="0">D5-G5</f>
        <v>24.129150364800807</v>
      </c>
      <c r="O5">
        <f t="shared" si="0"/>
        <v>28.840301110400105</v>
      </c>
    </row>
    <row r="6" spans="1:15" x14ac:dyDescent="0.25">
      <c r="A6" t="s">
        <v>114</v>
      </c>
      <c r="B6">
        <v>0.875</v>
      </c>
      <c r="C6">
        <f>2*($D$2*magData!B95-5000)</f>
        <v>734.09232924799835</v>
      </c>
      <c r="D6">
        <f>2*($D$2*magData!C95-5000)</f>
        <v>57.504563401598716</v>
      </c>
      <c r="E6">
        <f>2*($D$2*magData!D95-5000)</f>
        <v>-6652.8692542944009</v>
      </c>
      <c r="F6">
        <f>2*($D$2*magData!B64-5000)</f>
        <v>743.04971454719998</v>
      </c>
      <c r="G6">
        <f>2*($D$2*magData!C64-5000)</f>
        <v>49.372106319999148</v>
      </c>
      <c r="H6">
        <f>2*($D$2*magData!D64-5000)</f>
        <v>-6681.7333972608003</v>
      </c>
      <c r="I6">
        <v>1</v>
      </c>
      <c r="J6">
        <f t="shared" ref="J6:J13" si="1">SQRT(C6*C6+D6*D6+E6*E6)</f>
        <v>6693.494426486699</v>
      </c>
      <c r="K6">
        <f t="shared" ref="K6:K9" si="2">SQRT(F6*F6+G6*G6+H6*H6)</f>
        <v>6723.1035746328871</v>
      </c>
      <c r="L6">
        <f t="shared" ref="L6:L9" si="3">J6-K6</f>
        <v>-29.60914814618809</v>
      </c>
      <c r="M6">
        <f t="shared" ref="M6:M9" si="4">C6-F6</f>
        <v>-8.9573852992016327</v>
      </c>
      <c r="N6">
        <f t="shared" si="0"/>
        <v>8.1324570815995685</v>
      </c>
      <c r="O6">
        <f t="shared" si="0"/>
        <v>28.864142966399413</v>
      </c>
    </row>
    <row r="7" spans="1:15" x14ac:dyDescent="0.25">
      <c r="A7" t="s">
        <v>116</v>
      </c>
      <c r="B7">
        <v>1.9375</v>
      </c>
      <c r="C7">
        <f>2*($D$2*magData!B94-5000)</f>
        <v>726.40809905919923</v>
      </c>
      <c r="D7">
        <f>2*($D$2*magData!C94-5000)</f>
        <v>61.774639811199449</v>
      </c>
      <c r="E7">
        <f>2*($D$2*magData!D94-5000)</f>
        <v>-6653.1768142368001</v>
      </c>
      <c r="F7">
        <f>2*($D$2*magData!B65-5000)</f>
        <v>732.03120079679866</v>
      </c>
      <c r="G7">
        <f>2*($D$2*magData!C65-5000)</f>
        <v>48.103719580798497</v>
      </c>
      <c r="H7">
        <f>2*($D$2*magData!D65-5000)</f>
        <v>-6681.6380298368003</v>
      </c>
      <c r="I7">
        <v>2</v>
      </c>
      <c r="J7">
        <f t="shared" si="1"/>
        <v>6692.9998172718297</v>
      </c>
      <c r="K7">
        <f t="shared" si="2"/>
        <v>6721.7907144256515</v>
      </c>
      <c r="L7">
        <f t="shared" si="3"/>
        <v>-28.790897153821788</v>
      </c>
      <c r="M7">
        <f t="shared" si="4"/>
        <v>-5.623101737599427</v>
      </c>
      <c r="N7">
        <f t="shared" si="0"/>
        <v>13.670920230400952</v>
      </c>
      <c r="O7">
        <f t="shared" si="0"/>
        <v>28.461215600000287</v>
      </c>
    </row>
    <row r="8" spans="1:15" x14ac:dyDescent="0.25">
      <c r="A8" t="s">
        <v>118</v>
      </c>
      <c r="B8">
        <v>3.875</v>
      </c>
      <c r="C8">
        <f>2*($D$2*magData!B93-5000)</f>
        <v>728.69810932799919</v>
      </c>
      <c r="D8">
        <f>2*($D$2*magData!C93-5000)</f>
        <v>57.4020434207996</v>
      </c>
      <c r="E8">
        <f>2*($D$2*magData!D93-5000)</f>
        <v>-6653.0051528736003</v>
      </c>
      <c r="F8">
        <f>2*($D$2*magData!B66-5000)</f>
        <v>731.97159615679993</v>
      </c>
      <c r="G8">
        <f>2*($D$2*magData!C66-5000)</f>
        <v>50.509362851198603</v>
      </c>
      <c r="H8">
        <f>2*($D$2*magData!D66-5000)</f>
        <v>-6681.5736568255998</v>
      </c>
      <c r="I8">
        <v>3</v>
      </c>
      <c r="J8">
        <f t="shared" si="1"/>
        <v>6693.0391821122457</v>
      </c>
      <c r="K8">
        <f t="shared" si="2"/>
        <v>6721.7378812998795</v>
      </c>
      <c r="L8">
        <f t="shared" si="3"/>
        <v>-28.698699187633792</v>
      </c>
      <c r="M8">
        <f t="shared" si="4"/>
        <v>-3.2734868288007419</v>
      </c>
      <c r="N8">
        <f t="shared" si="0"/>
        <v>6.8926805696009978</v>
      </c>
      <c r="O8">
        <f t="shared" si="0"/>
        <v>28.568503951999446</v>
      </c>
    </row>
    <row r="9" spans="1:15" x14ac:dyDescent="0.25">
      <c r="A9" t="s">
        <v>120</v>
      </c>
      <c r="B9">
        <v>4.875</v>
      </c>
      <c r="C9">
        <f>2*($D$2*magData!B92-5000)</f>
        <v>722.31564447679921</v>
      </c>
      <c r="D9">
        <f>2*($D$2*magData!C92-5000)</f>
        <v>60.526518649599893</v>
      </c>
      <c r="E9">
        <f>2*($D$2*magData!D92-5000)</f>
        <v>-6652.3268520704005</v>
      </c>
      <c r="F9">
        <f>2*($D$2*magData!B67-5000)</f>
        <v>727.35462074239877</v>
      </c>
      <c r="G9">
        <f>2*($D$2*magData!C67-5000)</f>
        <v>50.920634867199624</v>
      </c>
      <c r="H9">
        <f>2*($D$2*magData!D67-5000)</f>
        <v>-6681.5092838144001</v>
      </c>
      <c r="I9">
        <v>4</v>
      </c>
      <c r="J9">
        <f t="shared" si="1"/>
        <v>6691.7005235211072</v>
      </c>
      <c r="K9">
        <f t="shared" si="2"/>
        <v>6721.1757873952838</v>
      </c>
      <c r="L9">
        <f t="shared" si="3"/>
        <v>-29.475263874176562</v>
      </c>
      <c r="M9">
        <f t="shared" si="4"/>
        <v>-5.0389762655995582</v>
      </c>
      <c r="N9">
        <f t="shared" si="0"/>
        <v>9.6058837824002694</v>
      </c>
      <c r="O9">
        <f t="shared" si="0"/>
        <v>29.182431743999587</v>
      </c>
    </row>
    <row r="10" spans="1:15" x14ac:dyDescent="0.25">
      <c r="A10" t="s">
        <v>250</v>
      </c>
      <c r="B10">
        <v>-1.375</v>
      </c>
      <c r="C10">
        <f>2*($D$2*magData!B97-5000)</f>
        <v>737.92371550719872</v>
      </c>
      <c r="D10">
        <f>2*($D$2*magData!C97-5000)</f>
        <v>48.196702819199345</v>
      </c>
      <c r="E10">
        <f>2*($D$2*magData!D97-5000)</f>
        <v>-6652.4472534432007</v>
      </c>
      <c r="I10">
        <v>-1</v>
      </c>
      <c r="J10">
        <f t="shared" si="1"/>
        <v>6693.4228009229009</v>
      </c>
    </row>
    <row r="11" spans="1:15" x14ac:dyDescent="0.25">
      <c r="A11" t="s">
        <v>251</v>
      </c>
      <c r="B11">
        <v>-2.375</v>
      </c>
      <c r="C11">
        <f>2*($D$2*magData!B98-5000)</f>
        <v>735.87570007679824</v>
      </c>
      <c r="D11">
        <f>2*($D$2*magData!C98-5000)</f>
        <v>40.176302460798979</v>
      </c>
      <c r="E11">
        <f>2*($D$2*magData!D98-5000)</f>
        <v>-6652.0669758399999</v>
      </c>
      <c r="I11">
        <v>-2</v>
      </c>
      <c r="J11">
        <f t="shared" si="1"/>
        <v>6692.7664110070409</v>
      </c>
    </row>
    <row r="12" spans="1:15" x14ac:dyDescent="0.25">
      <c r="A12" t="s">
        <v>252</v>
      </c>
      <c r="B12">
        <v>-3.5</v>
      </c>
      <c r="C12">
        <f>2*($D$2*magData!B99-5000)</f>
        <v>742.80891180159961</v>
      </c>
      <c r="D12">
        <f>2*($D$2*magData!C99-5000)</f>
        <v>29.390246806398864</v>
      </c>
      <c r="E12">
        <f>2*($D$2*magData!D99-5000)</f>
        <v>-6651.8047154240003</v>
      </c>
      <c r="I12">
        <v>-3</v>
      </c>
      <c r="J12">
        <f t="shared" si="1"/>
        <v>6693.2155828268515</v>
      </c>
    </row>
    <row r="13" spans="1:15" x14ac:dyDescent="0.25">
      <c r="A13" t="s">
        <v>253</v>
      </c>
      <c r="B13">
        <v>-4.125</v>
      </c>
      <c r="C13">
        <f>2*($D$2*magData!B100-5000)</f>
        <v>750.90202982079973</v>
      </c>
      <c r="D13">
        <f>2*($D$2*magData!C100-5000)</f>
        <v>23.796947388798799</v>
      </c>
      <c r="E13">
        <f>2*($D$2*magData!D100-5000)</f>
        <v>-6651.3505280671998</v>
      </c>
      <c r="I13">
        <v>-4</v>
      </c>
      <c r="J13">
        <f t="shared" si="1"/>
        <v>6693.6450458859736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52" workbookViewId="0">
      <selection activeCell="O5" sqref="J5:O5"/>
    </sheetView>
  </sheetViews>
  <sheetFormatPr defaultRowHeight="15" x14ac:dyDescent="0.25"/>
  <sheetData>
    <row r="1" spans="1:15" ht="15.75" x14ac:dyDescent="0.25">
      <c r="A1" s="1" t="s">
        <v>272</v>
      </c>
    </row>
    <row r="2" spans="1:15" x14ac:dyDescent="0.25">
      <c r="A2" t="s">
        <v>210</v>
      </c>
      <c r="D2">
        <v>5.9604639999999995E-4</v>
      </c>
    </row>
    <row r="3" spans="1:15" x14ac:dyDescent="0.25">
      <c r="C3" t="s">
        <v>211</v>
      </c>
      <c r="F3" t="s">
        <v>212</v>
      </c>
    </row>
    <row r="4" spans="1:15" x14ac:dyDescent="0.25">
      <c r="A4" t="s">
        <v>213</v>
      </c>
      <c r="B4" t="s">
        <v>214</v>
      </c>
      <c r="C4" t="s">
        <v>243</v>
      </c>
      <c r="D4" t="s">
        <v>244</v>
      </c>
      <c r="E4" t="s">
        <v>245</v>
      </c>
      <c r="F4" t="s">
        <v>240</v>
      </c>
      <c r="G4" t="s">
        <v>241</v>
      </c>
      <c r="H4" t="s">
        <v>242</v>
      </c>
      <c r="I4" t="s">
        <v>214</v>
      </c>
      <c r="J4" t="s">
        <v>227</v>
      </c>
      <c r="K4" t="s">
        <v>228</v>
      </c>
      <c r="L4" t="s">
        <v>246</v>
      </c>
      <c r="M4" t="s">
        <v>247</v>
      </c>
      <c r="N4" t="s">
        <v>248</v>
      </c>
      <c r="O4" t="s">
        <v>249</v>
      </c>
    </row>
    <row r="5" spans="1:15" x14ac:dyDescent="0.25">
      <c r="A5" t="s">
        <v>258</v>
      </c>
      <c r="B5">
        <v>1</v>
      </c>
      <c r="C5">
        <f>2*($D$2*(magData!B83+magData!B84)/2-5000)</f>
        <v>274.88030129599974</v>
      </c>
      <c r="D5">
        <f>2*($D$2*(magData!C83+magData!C84)/2-5000)</f>
        <v>-166.23575795200122</v>
      </c>
      <c r="E5">
        <f>2*($D$2*(magData!D83+magData!D84)/2-5000)</f>
        <v>40.68174980799995</v>
      </c>
      <c r="F5">
        <f>2*($D$2*magData!B86-5000)</f>
        <v>279.3971409152</v>
      </c>
      <c r="G5">
        <f>2*($D$2*magData!C86-5000)</f>
        <v>-162.07773826560151</v>
      </c>
      <c r="H5">
        <f>2*($D$2*magData!D86-5000)</f>
        <v>40.32769824639945</v>
      </c>
      <c r="I5">
        <v>1</v>
      </c>
      <c r="J5">
        <f>SQRT(C5*C5+D5*D5+E5*E5)</f>
        <v>323.80319953622546</v>
      </c>
      <c r="K5">
        <f>SQRT(F5*F5+G5*G5+H5*H5)</f>
        <v>325.51233285197293</v>
      </c>
      <c r="L5">
        <f>J5-K5</f>
        <v>-1.7091333157474651</v>
      </c>
      <c r="M5">
        <f>C5-F5</f>
        <v>-4.5168396192002547</v>
      </c>
      <c r="N5">
        <f t="shared" ref="N5:O9" si="0">D5-G5</f>
        <v>-4.1580196863997116</v>
      </c>
      <c r="O5">
        <f t="shared" si="0"/>
        <v>0.35405156160049955</v>
      </c>
    </row>
    <row r="6" spans="1:15" x14ac:dyDescent="0.25">
      <c r="A6" t="s">
        <v>259</v>
      </c>
      <c r="B6">
        <v>2</v>
      </c>
      <c r="C6">
        <f>2*($D$2*(magData!B75+magData!B76)/2-5000)</f>
        <v>275.05613498399907</v>
      </c>
      <c r="D6">
        <f>2*($D$2*(magData!C75+magData!C76)/2-5000)</f>
        <v>-167.5345430576017</v>
      </c>
      <c r="E6">
        <f>2*($D$2*(magData!D75+magData!D76)/2-5000)</f>
        <v>35.279781284798446</v>
      </c>
      <c r="F6">
        <f>2*($D$2*magData!B87-5000)</f>
        <v>273.01109978559907</v>
      </c>
      <c r="G6">
        <f>2*($D$2*magData!C87-5000)</f>
        <v>-173.79481839680011</v>
      </c>
      <c r="H6">
        <f>2*($D$2*magData!D87-5000)</f>
        <v>36.391407820799941</v>
      </c>
      <c r="I6">
        <v>2</v>
      </c>
      <c r="J6">
        <f t="shared" ref="J6:J9" si="1">SQRT(C6*C6+D6*D6+E6*E6)</f>
        <v>323.98821502850768</v>
      </c>
      <c r="K6">
        <f t="shared" ref="K6:K9" si="2">SQRT(F6*F6+G6*G6+H6*H6)</f>
        <v>325.67473661753201</v>
      </c>
      <c r="L6">
        <f t="shared" ref="L6:L9" si="3">J6-K6</f>
        <v>-1.6865215890243235</v>
      </c>
      <c r="M6">
        <f t="shared" ref="M6:M9" si="4">C6-F6</f>
        <v>2.0450351984000008</v>
      </c>
      <c r="N6">
        <f t="shared" si="0"/>
        <v>6.2602753391984152</v>
      </c>
      <c r="O6">
        <f t="shared" si="0"/>
        <v>-1.111626536001495</v>
      </c>
    </row>
    <row r="7" spans="1:15" x14ac:dyDescent="0.25">
      <c r="A7" t="s">
        <v>260</v>
      </c>
      <c r="B7">
        <v>3</v>
      </c>
      <c r="C7">
        <f>2*($D$2*(magData!B78+magData!B77)/2-5000)</f>
        <v>276.84010185919942</v>
      </c>
      <c r="D7">
        <f>2*($D$2*(magData!C78+magData!C77)/2-5000)</f>
        <v>-182.57100559040009</v>
      </c>
      <c r="E7">
        <f>2*($D$2*(magData!D78+magData!D77)/2-5000)</f>
        <v>29.542834684798436</v>
      </c>
      <c r="F7">
        <f>2*($D$2*magData!B88-5000)</f>
        <v>272.30180456959897</v>
      </c>
      <c r="G7">
        <f>2*($D$2*magData!C88-5000)</f>
        <v>-189.50302522240054</v>
      </c>
      <c r="H7">
        <f>2*($D$2*magData!D88-5000)</f>
        <v>30.171067590399616</v>
      </c>
      <c r="I7">
        <v>3</v>
      </c>
      <c r="J7">
        <f t="shared" si="1"/>
        <v>332.93451782732762</v>
      </c>
      <c r="K7">
        <f t="shared" si="2"/>
        <v>333.12154337395577</v>
      </c>
      <c r="L7">
        <f t="shared" si="3"/>
        <v>-0.18702554662814919</v>
      </c>
      <c r="M7">
        <f t="shared" si="4"/>
        <v>4.5382972896004503</v>
      </c>
      <c r="N7">
        <f t="shared" si="0"/>
        <v>6.932019632000447</v>
      </c>
      <c r="O7">
        <f t="shared" si="0"/>
        <v>-0.62823290560118039</v>
      </c>
    </row>
    <row r="8" spans="1:15" x14ac:dyDescent="0.25">
      <c r="A8" t="s">
        <v>261</v>
      </c>
      <c r="B8">
        <v>4</v>
      </c>
      <c r="C8">
        <f>2*($D$2*(magData!B79+magData!B80)/2-5000)</f>
        <v>291.93497693919926</v>
      </c>
      <c r="D8">
        <f>2*($D$2*(magData!C79+magData!C80)/2-5000)</f>
        <v>-205.33580574560074</v>
      </c>
      <c r="E8">
        <f>2*($D$2*(magData!D79+magData!D80)/2-5000)</f>
        <v>16.803534977600066</v>
      </c>
      <c r="F8">
        <f>2*($D$2*magData!B89-5000)</f>
        <v>287.72390912319861</v>
      </c>
      <c r="G8">
        <f>2*($D$2*magData!C89-5000)</f>
        <v>-205.19215856320079</v>
      </c>
      <c r="H8">
        <f>2*($D$2*magData!D89-5000)</f>
        <v>16.775520796798446</v>
      </c>
      <c r="I8">
        <v>4</v>
      </c>
      <c r="J8">
        <f t="shared" si="1"/>
        <v>357.31104470675029</v>
      </c>
      <c r="K8">
        <f t="shared" si="2"/>
        <v>353.79413210928783</v>
      </c>
      <c r="L8">
        <f t="shared" si="3"/>
        <v>3.5169125974624649</v>
      </c>
      <c r="M8">
        <f t="shared" si="4"/>
        <v>4.2110678160006501</v>
      </c>
      <c r="N8">
        <f t="shared" si="0"/>
        <v>-0.14364718239994545</v>
      </c>
      <c r="O8">
        <f t="shared" si="0"/>
        <v>2.8014180801619659E-2</v>
      </c>
    </row>
    <row r="9" spans="1:15" x14ac:dyDescent="0.25">
      <c r="A9" t="s">
        <v>262</v>
      </c>
      <c r="B9">
        <v>5</v>
      </c>
      <c r="C9">
        <f>2*($D$2*(magData!B81+magData!B82)/2-5000)</f>
        <v>320.87660593759938</v>
      </c>
      <c r="D9">
        <f>2*($D$2*(magData!C81+magData!C82)/2-5000)</f>
        <v>-197.74634693440021</v>
      </c>
      <c r="E9">
        <f>2*($D$2*(magData!D81+magData!D82)/2-5000)</f>
        <v>6.6629975743999239</v>
      </c>
      <c r="F9">
        <f>2*($D$2*magData!B90-5000)</f>
        <v>310.70268993599893</v>
      </c>
      <c r="G9">
        <f>2*($D$2*magData!C90-5000)</f>
        <v>-215.09844973120016</v>
      </c>
      <c r="H9">
        <f>2*($D$2*magData!D90-5000)</f>
        <v>-0.5300903808001749</v>
      </c>
      <c r="I9">
        <v>5</v>
      </c>
      <c r="J9">
        <f t="shared" si="1"/>
        <v>376.97454755010989</v>
      </c>
      <c r="K9">
        <f t="shared" si="2"/>
        <v>377.89388140858136</v>
      </c>
      <c r="L9">
        <f t="shared" si="3"/>
        <v>-0.9193338584714752</v>
      </c>
      <c r="M9">
        <f t="shared" si="4"/>
        <v>10.173916001600446</v>
      </c>
      <c r="N9">
        <f t="shared" si="0"/>
        <v>17.352102796799954</v>
      </c>
      <c r="O9">
        <f t="shared" si="0"/>
        <v>7.1930879552000988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6" zoomScale="85" zoomScaleNormal="85" workbookViewId="0">
      <selection activeCell="I70" sqref="I70"/>
    </sheetView>
  </sheetViews>
  <sheetFormatPr defaultRowHeight="15" x14ac:dyDescent="0.25"/>
  <sheetData>
    <row r="1" spans="1:15" ht="15.75" x14ac:dyDescent="0.25">
      <c r="A1" s="1" t="s">
        <v>275</v>
      </c>
    </row>
    <row r="3" spans="1:15" x14ac:dyDescent="0.25">
      <c r="C3" t="s">
        <v>211</v>
      </c>
      <c r="F3" t="s">
        <v>212</v>
      </c>
    </row>
    <row r="4" spans="1:15" x14ac:dyDescent="0.25">
      <c r="A4" t="s">
        <v>213</v>
      </c>
      <c r="B4" t="s">
        <v>214</v>
      </c>
      <c r="C4" t="s">
        <v>243</v>
      </c>
      <c r="D4" t="s">
        <v>244</v>
      </c>
      <c r="E4" t="s">
        <v>245</v>
      </c>
      <c r="F4" t="s">
        <v>240</v>
      </c>
      <c r="G4" t="s">
        <v>241</v>
      </c>
      <c r="H4" t="s">
        <v>242</v>
      </c>
      <c r="I4" t="s">
        <v>214</v>
      </c>
      <c r="J4" t="s">
        <v>227</v>
      </c>
      <c r="K4" t="s">
        <v>228</v>
      </c>
      <c r="L4" t="s">
        <v>246</v>
      </c>
      <c r="M4" t="s">
        <v>247</v>
      </c>
      <c r="N4" t="s">
        <v>248</v>
      </c>
      <c r="O4" t="s">
        <v>249</v>
      </c>
    </row>
    <row r="5" spans="1:15" x14ac:dyDescent="0.25">
      <c r="A5" t="s">
        <v>102</v>
      </c>
      <c r="B5">
        <v>-4</v>
      </c>
      <c r="C5">
        <f>magData!F101</f>
        <v>-1117.6271402400016</v>
      </c>
      <c r="D5">
        <f>magData!G101</f>
        <v>-6615.9572928352009</v>
      </c>
      <c r="E5">
        <f>magData!H101</f>
        <v>-1031.2695536224001</v>
      </c>
      <c r="F5">
        <f>magData!F57</f>
        <v>-1123.5482651776001</v>
      </c>
      <c r="G5">
        <f>magData!G57</f>
        <v>-6666.8048191264006</v>
      </c>
      <c r="H5">
        <f>magData!H57</f>
        <v>-1039.7000339040005</v>
      </c>
      <c r="I5">
        <f>B5</f>
        <v>-4</v>
      </c>
      <c r="J5">
        <f>SQRT(C5*C5+D5*D5+E5*E5)</f>
        <v>6788.4827625507651</v>
      </c>
      <c r="K5">
        <f>SQRT(F5*F5+G5*G5+H5*H5)</f>
        <v>6840.2940990143525</v>
      </c>
      <c r="L5">
        <f>J5-K5</f>
        <v>-51.811336463587395</v>
      </c>
      <c r="M5">
        <f>C5-F5</f>
        <v>5.9211249375985062</v>
      </c>
      <c r="N5">
        <f t="shared" ref="N5:O5" si="0">D5-G5</f>
        <v>50.847526291199756</v>
      </c>
      <c r="O5">
        <f t="shared" si="0"/>
        <v>8.4304802816004667</v>
      </c>
    </row>
    <row r="6" spans="1:15" x14ac:dyDescent="0.25">
      <c r="A6" t="s">
        <v>100</v>
      </c>
      <c r="B6">
        <v>-2</v>
      </c>
      <c r="C6">
        <f>magData!F102</f>
        <v>-766.46044321600129</v>
      </c>
      <c r="D6">
        <f>magData!G102</f>
        <v>-6625.0064692800006</v>
      </c>
      <c r="E6">
        <f>magData!H102</f>
        <v>-711.3094619168005</v>
      </c>
      <c r="F6">
        <f>magData!F56</f>
        <v>-765.20516949759985</v>
      </c>
      <c r="G6">
        <f>magData!G56</f>
        <v>-6675.8122723232009</v>
      </c>
      <c r="H6">
        <f>magData!H56</f>
        <v>-718.28797316800046</v>
      </c>
      <c r="I6">
        <f>B6</f>
        <v>-2</v>
      </c>
      <c r="J6">
        <f t="shared" ref="J6:J17" si="1">SQRT(C6*C6+D6*D6+E6*E6)</f>
        <v>6707.021207632275</v>
      </c>
      <c r="K6">
        <f t="shared" ref="K6:K17" si="2">SQRT(F6*F6+G6*G6+H6*H6)</f>
        <v>6757.8063052387579</v>
      </c>
      <c r="L6">
        <f t="shared" ref="L6:L17" si="3">J6-K6</f>
        <v>-50.78509760648285</v>
      </c>
      <c r="M6">
        <f t="shared" ref="M6:M17" si="4">C6-F6</f>
        <v>-1.2552737184014404</v>
      </c>
      <c r="N6">
        <f t="shared" ref="N6:N17" si="5">D6-G6</f>
        <v>50.805803043200285</v>
      </c>
      <c r="O6">
        <f t="shared" ref="O6:O17" si="6">E6-H6</f>
        <v>6.9785112511999614</v>
      </c>
    </row>
    <row r="7" spans="1:15" x14ac:dyDescent="0.25">
      <c r="A7" t="s">
        <v>98</v>
      </c>
      <c r="B7">
        <v>0</v>
      </c>
      <c r="C7">
        <f>magData!F103</f>
        <v>-539.40491178560114</v>
      </c>
      <c r="D7">
        <f>magData!G103</f>
        <v>-6631.6440419904002</v>
      </c>
      <c r="E7">
        <f>magData!H103</f>
        <v>-460.35008566080069</v>
      </c>
      <c r="F7">
        <f>magData!F55</f>
        <v>-520.81064829120078</v>
      </c>
      <c r="G7">
        <f>magData!G55</f>
        <v>-6682.4164664352002</v>
      </c>
      <c r="H7">
        <f>magData!H55</f>
        <v>-471.89550442880136</v>
      </c>
      <c r="I7">
        <f>B7</f>
        <v>0</v>
      </c>
      <c r="J7">
        <f t="shared" si="1"/>
        <v>6669.4514437015823</v>
      </c>
      <c r="K7">
        <f t="shared" si="2"/>
        <v>6719.2722023562883</v>
      </c>
      <c r="L7">
        <f t="shared" si="3"/>
        <v>-49.820758654705969</v>
      </c>
      <c r="M7">
        <f t="shared" si="4"/>
        <v>-18.594263494400366</v>
      </c>
      <c r="N7">
        <f t="shared" si="5"/>
        <v>50.772424444799981</v>
      </c>
      <c r="O7">
        <f t="shared" si="6"/>
        <v>11.545418768000673</v>
      </c>
    </row>
    <row r="8" spans="1:15" x14ac:dyDescent="0.25">
      <c r="A8" t="s">
        <v>170</v>
      </c>
      <c r="B8">
        <v>2</v>
      </c>
      <c r="C8">
        <f>magData!F104</f>
        <v>-373.78388280319996</v>
      </c>
      <c r="D8">
        <f>magData!G104</f>
        <v>-6635.8139826048009</v>
      </c>
      <c r="E8">
        <f>magData!H104</f>
        <v>-320.24461096960113</v>
      </c>
      <c r="I8">
        <f>B8</f>
        <v>2</v>
      </c>
      <c r="J8">
        <f t="shared" si="1"/>
        <v>6654.0437490019476</v>
      </c>
    </row>
    <row r="9" spans="1:15" x14ac:dyDescent="0.25">
      <c r="A9" t="s">
        <v>185</v>
      </c>
      <c r="B9">
        <v>4</v>
      </c>
      <c r="C9">
        <f>magData!F114</f>
        <v>-236.29028343680147</v>
      </c>
      <c r="D9">
        <f>magData!G114</f>
        <v>-6638.511688611201</v>
      </c>
      <c r="E9">
        <f>magData!H114</f>
        <v>-229.0995796672014</v>
      </c>
      <c r="I9">
        <f>B9</f>
        <v>4</v>
      </c>
      <c r="J9">
        <f t="shared" si="1"/>
        <v>6646.6651153249677</v>
      </c>
    </row>
    <row r="10" spans="1:15" x14ac:dyDescent="0.25">
      <c r="A10" t="s">
        <v>174</v>
      </c>
      <c r="B10">
        <v>6</v>
      </c>
      <c r="C10">
        <f>magData!F106</f>
        <v>-144.70417779840136</v>
      </c>
      <c r="D10">
        <f>magData!G106</f>
        <v>-6640.7814333023998</v>
      </c>
      <c r="E10">
        <f>magData!H106</f>
        <v>-174.55537360320159</v>
      </c>
      <c r="I10">
        <f>B10</f>
        <v>6</v>
      </c>
      <c r="J10">
        <f t="shared" si="1"/>
        <v>6644.6510007990591</v>
      </c>
    </row>
    <row r="12" spans="1:15" x14ac:dyDescent="0.25">
      <c r="A12" t="s">
        <v>110</v>
      </c>
      <c r="B12">
        <v>-4</v>
      </c>
      <c r="C12">
        <f>magData!F107</f>
        <v>1853.8584748863996</v>
      </c>
      <c r="D12">
        <f>magData!G107</f>
        <v>-6635.6447054272003</v>
      </c>
      <c r="E12">
        <f>magData!H107</f>
        <v>-726.86031249280131</v>
      </c>
      <c r="F12">
        <f>magData!F62</f>
        <v>1863.5907205055992</v>
      </c>
      <c r="G12">
        <f>magData!G62</f>
        <v>-6667.9408835648001</v>
      </c>
      <c r="H12">
        <f>magData!H62</f>
        <v>-732.36897332160152</v>
      </c>
      <c r="I12">
        <f>B12</f>
        <v>-4</v>
      </c>
      <c r="J12">
        <f t="shared" si="1"/>
        <v>6927.9793457724227</v>
      </c>
      <c r="K12">
        <f t="shared" si="2"/>
        <v>6962.0952531083376</v>
      </c>
      <c r="L12">
        <f t="shared" si="3"/>
        <v>-34.115907335914926</v>
      </c>
      <c r="M12">
        <f t="shared" si="4"/>
        <v>-9.7322456191996025</v>
      </c>
      <c r="N12">
        <f t="shared" si="5"/>
        <v>32.296178137599782</v>
      </c>
      <c r="O12">
        <f t="shared" si="6"/>
        <v>5.5086608288002026</v>
      </c>
    </row>
    <row r="13" spans="1:15" x14ac:dyDescent="0.25">
      <c r="A13" t="s">
        <v>108</v>
      </c>
      <c r="B13">
        <v>-2</v>
      </c>
      <c r="C13">
        <f>magData!F108</f>
        <v>1258.8980714271984</v>
      </c>
      <c r="D13">
        <f>magData!G108</f>
        <v>-6639.6727869984006</v>
      </c>
      <c r="E13">
        <f>magData!H108</f>
        <v>-514.45798576000016</v>
      </c>
      <c r="F13">
        <f>magData!F61</f>
        <v>1285.5175036511991</v>
      </c>
      <c r="G13">
        <f>magData!G61</f>
        <v>-6672.9405207680002</v>
      </c>
      <c r="H13">
        <f>magData!H61</f>
        <v>-522.3985159008007</v>
      </c>
      <c r="I13">
        <f>B13</f>
        <v>-2</v>
      </c>
      <c r="J13">
        <f t="shared" si="1"/>
        <v>6777.5176939468383</v>
      </c>
      <c r="K13">
        <f t="shared" si="2"/>
        <v>6815.6871007490126</v>
      </c>
      <c r="L13">
        <f t="shared" si="3"/>
        <v>-38.169406802174308</v>
      </c>
      <c r="M13">
        <f t="shared" si="4"/>
        <v>-26.619432224000775</v>
      </c>
      <c r="N13">
        <f t="shared" si="5"/>
        <v>33.267733769599545</v>
      </c>
      <c r="O13">
        <f t="shared" si="6"/>
        <v>7.9405301408005471</v>
      </c>
    </row>
    <row r="14" spans="1:15" x14ac:dyDescent="0.25">
      <c r="A14" t="s">
        <v>105</v>
      </c>
      <c r="B14">
        <v>0</v>
      </c>
      <c r="C14">
        <f>magData!F109</f>
        <v>845.16915216639973</v>
      </c>
      <c r="D14">
        <f>magData!G109</f>
        <v>-6643.6281509088003</v>
      </c>
      <c r="E14">
        <f>magData!H109</f>
        <v>-366.2963479263999</v>
      </c>
      <c r="F14">
        <f>magData!F59</f>
        <v>930.44312642879959</v>
      </c>
      <c r="G14">
        <f>magData!G59</f>
        <v>-6677.8793612383997</v>
      </c>
      <c r="H14">
        <f>magData!H59</f>
        <v>-347.82606208320067</v>
      </c>
      <c r="I14">
        <f>B14</f>
        <v>0</v>
      </c>
      <c r="J14">
        <f t="shared" si="1"/>
        <v>6707.1811454459594</v>
      </c>
      <c r="K14">
        <f t="shared" si="2"/>
        <v>6751.353948967324</v>
      </c>
      <c r="L14">
        <f t="shared" si="3"/>
        <v>-44.172803521364585</v>
      </c>
      <c r="M14">
        <f>C14-F14</f>
        <v>-85.273974262399861</v>
      </c>
      <c r="N14">
        <f t="shared" si="5"/>
        <v>34.251210329599417</v>
      </c>
      <c r="O14">
        <f t="shared" si="6"/>
        <v>-18.470285843199235</v>
      </c>
    </row>
    <row r="15" spans="1:15" x14ac:dyDescent="0.25">
      <c r="A15" t="s">
        <v>181</v>
      </c>
      <c r="B15">
        <v>2</v>
      </c>
      <c r="C15">
        <f>magData!F112</f>
        <v>559.38040057279977</v>
      </c>
      <c r="D15">
        <f>magData!G112</f>
        <v>-6643.6376876512004</v>
      </c>
      <c r="E15">
        <f>magData!H112</f>
        <v>-274.24532609600101</v>
      </c>
      <c r="I15">
        <f>B15</f>
        <v>2</v>
      </c>
      <c r="J15">
        <f t="shared" si="1"/>
        <v>6672.783426442812</v>
      </c>
    </row>
    <row r="16" spans="1:15" x14ac:dyDescent="0.25">
      <c r="A16" t="s">
        <v>183</v>
      </c>
      <c r="B16">
        <v>4</v>
      </c>
      <c r="C16">
        <f>magData!F113</f>
        <v>378.77476509439839</v>
      </c>
      <c r="D16">
        <f>magData!G113</f>
        <v>-6644.1908187104</v>
      </c>
      <c r="E16">
        <f>magData!H113</f>
        <v>-186.33444256000075</v>
      </c>
      <c r="I16">
        <f>B16</f>
        <v>4</v>
      </c>
      <c r="J16">
        <f t="shared" si="1"/>
        <v>6657.5868362787451</v>
      </c>
    </row>
    <row r="17" spans="1:10" x14ac:dyDescent="0.25">
      <c r="A17" t="s">
        <v>179</v>
      </c>
      <c r="B17">
        <v>6</v>
      </c>
      <c r="C17">
        <f>magData!F111</f>
        <v>254.25709585599907</v>
      </c>
      <c r="D17">
        <f>magData!G111</f>
        <v>-6644.5496386432005</v>
      </c>
      <c r="E17">
        <f>magData!H111</f>
        <v>-140.81318689920045</v>
      </c>
      <c r="I17">
        <f>B17</f>
        <v>6</v>
      </c>
      <c r="J17">
        <f t="shared" si="1"/>
        <v>6650.9033164519333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magData</vt:lpstr>
      <vt:lpstr>Layout Image</vt:lpstr>
      <vt:lpstr>V_T Series</vt:lpstr>
      <vt:lpstr>S Series</vt:lpstr>
      <vt:lpstr>TableTop</vt:lpstr>
      <vt:lpstr>B Series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mmccrea</dc:creator>
  <cp:lastModifiedBy>mmccrea</cp:lastModifiedBy>
  <cp:lastPrinted>2014-09-22T19:56:47Z</cp:lastPrinted>
  <dcterms:modified xsi:type="dcterms:W3CDTF">2014-09-22T20:05:10Z</dcterms:modified>
</cp:coreProperties>
</file>